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96" activeTab="0"/>
  </bookViews>
  <sheets>
    <sheet name="Сводная" sheetId="1" r:id="rId1"/>
    <sheet name="Хлеб" sheetId="2" r:id="rId2"/>
    <sheet name="Молоко отпуск" sheetId="3" r:id="rId3"/>
    <sheet name="Молоко розн" sheetId="4" r:id="rId4"/>
    <sheet name="Молоко закуп" sheetId="5" r:id="rId5"/>
    <sheet name="Масло отп" sheetId="6" r:id="rId6"/>
    <sheet name="Масло розн" sheetId="7" r:id="rId7"/>
    <sheet name="Мука отпуск" sheetId="8" r:id="rId8"/>
    <sheet name="Мука закуп" sheetId="9" r:id="rId9"/>
    <sheet name="Зерно закуп" sheetId="10" r:id="rId10"/>
    <sheet name="Зерно отпуск" sheetId="11" r:id="rId11"/>
    <sheet name="Сахар отп" sheetId="12" r:id="rId12"/>
    <sheet name="Сахар розн" sheetId="13" r:id="rId13"/>
  </sheets>
  <definedNames>
    <definedName name="_xlnm.Print_Area" localSheetId="9">'Зерно закуп'!$A$1:$K$21</definedName>
    <definedName name="_xlnm.Print_Area" localSheetId="10">'Зерно отпуск'!$A$1:$F$15</definedName>
    <definedName name="_xlnm.Print_Area" localSheetId="5">'Масло отп'!$A$1:$F$19</definedName>
    <definedName name="_xlnm.Print_Area" localSheetId="6">'Масло розн'!$A$1:$E$19</definedName>
    <definedName name="_xlnm.Print_Area" localSheetId="4">'Молоко закуп'!$A$1:$I$16</definedName>
    <definedName name="_xlnm.Print_Area" localSheetId="2">'Молоко отпуск'!$A$1:$I$57</definedName>
    <definedName name="_xlnm.Print_Area" localSheetId="3">'Молоко розн'!$A$1:$I$19</definedName>
    <definedName name="_xlnm.Print_Area" localSheetId="8">'Мука закуп'!$A$1:$K$19</definedName>
    <definedName name="_xlnm.Print_Area" localSheetId="7">'Мука отпуск'!$A$1:$K$10</definedName>
    <definedName name="_xlnm.Print_Area" localSheetId="11">'Сахар отп'!$A$1:$F$19</definedName>
    <definedName name="_xlnm.Print_Area" localSheetId="12">'Сахар розн'!$A$1:$F$19</definedName>
    <definedName name="_xlnm.Print_Area" localSheetId="0">'Сводная'!$A$1:$F$26</definedName>
    <definedName name="_xlnm.Print_Area" localSheetId="1">'Хлеб'!$A$1:$I$63</definedName>
  </definedNames>
  <calcPr fullCalcOnLoad="1"/>
</workbook>
</file>

<file path=xl/sharedStrings.xml><?xml version="1.0" encoding="utf-8"?>
<sst xmlns="http://schemas.openxmlformats.org/spreadsheetml/2006/main" count="718" uniqueCount="140">
  <si>
    <t>Интегрированное среднее изменение минимальной цены на социально значимые продукты питания в регионе (Челябинская область) по итогам 3 квартала 2012 года.</t>
  </si>
  <si>
    <t>квартал</t>
  </si>
  <si>
    <t>Продукт</t>
  </si>
  <si>
    <t>Изменение (текущий квартал к предыдущему), %</t>
  </si>
  <si>
    <t>предыдущий</t>
  </si>
  <si>
    <t xml:space="preserve">текущий </t>
  </si>
  <si>
    <t>Хлеб пшеничный (1кг)</t>
  </si>
  <si>
    <t>Отпускная цена производителя</t>
  </si>
  <si>
    <t>+1,39</t>
  </si>
  <si>
    <t>Розничная цена</t>
  </si>
  <si>
    <t>+3,37</t>
  </si>
  <si>
    <t>Хлеб ржаной (1 кг)</t>
  </si>
  <si>
    <t>+2,27</t>
  </si>
  <si>
    <t>+2,09</t>
  </si>
  <si>
    <t>Молоко жирностью 2,5 (1 л) п/э упаковка</t>
  </si>
  <si>
    <t>+0,01</t>
  </si>
  <si>
    <t>+0,27</t>
  </si>
  <si>
    <t>Молочное сырье (1 т)</t>
  </si>
  <si>
    <t>Закупочные цены на сырое молоко</t>
  </si>
  <si>
    <t>+3,82</t>
  </si>
  <si>
    <t>Закупочные цены на сухое молоко</t>
  </si>
  <si>
    <t xml:space="preserve">не закупают </t>
  </si>
  <si>
    <t xml:space="preserve">Масло подсолнечное рафинированное дезодорированное бутилированное </t>
  </si>
  <si>
    <t>Закупочная цена на сырье (1 т)</t>
  </si>
  <si>
    <t>Отпускная цена производителя (1 л)</t>
  </si>
  <si>
    <t>+8,35</t>
  </si>
  <si>
    <t>Розничная цена (1 л)</t>
  </si>
  <si>
    <t>+5,93</t>
  </si>
  <si>
    <t>Мука (1 т)</t>
  </si>
  <si>
    <t>+12,25</t>
  </si>
  <si>
    <t>Закупочная цена на сырье</t>
  </si>
  <si>
    <t>+35,08</t>
  </si>
  <si>
    <t>Сахар (1 кг)</t>
  </si>
  <si>
    <t>-8,99</t>
  </si>
  <si>
    <t>-3,94</t>
  </si>
  <si>
    <t xml:space="preserve">Динамика отпускных цен производителей на хлеб пшеничный и хлеб ржаной (без НДС) за 3 кв. 2012 г. по Челябинской области </t>
  </si>
  <si>
    <r>
      <t>Хозяйствующий субъект  минимальная цена/ максимальная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цена</t>
    </r>
  </si>
  <si>
    <t>Отпускная цена производителя на хлеб пшеничный 1 сорта, руб. за 1 кг</t>
  </si>
  <si>
    <t>Индекс цен (текущий квартал к предыдущему периоду)</t>
  </si>
  <si>
    <t>Индекс цен (отчетный квартал к 4-му кварталу 2011 года)</t>
  </si>
  <si>
    <t>Отпускная цена производителя на хлеб ржаной, руб. за 1 кг</t>
  </si>
  <si>
    <t>Цена на 4 кв. 2011 г (хлеб пшеничный 1 сорта)</t>
  </si>
  <si>
    <t>Цена на 4 кв. 2011 (ржаной хлеб)</t>
  </si>
  <si>
    <r>
      <t>Предыдущий период 2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квартал 2012 года)</t>
    </r>
  </si>
  <si>
    <r>
      <t>Отчетный период 3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квартал 2012 года)</t>
    </r>
  </si>
  <si>
    <t>%</t>
  </si>
  <si>
    <r>
      <t>Отчетный период (3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квартал 2012 года)</t>
    </r>
  </si>
  <si>
    <t>ОАО ТК «Класс» (розничная торговая сеть)</t>
  </si>
  <si>
    <t>ОАО «Русский хлеб» г.Магнитогорск</t>
  </si>
  <si>
    <t xml:space="preserve">минимальная  </t>
  </si>
  <si>
    <t xml:space="preserve">максимальная </t>
  </si>
  <si>
    <t>ООО Компания «Урал-Агро-Торг» (розничная торговая сеть)</t>
  </si>
  <si>
    <t>КХП им. Григоровича</t>
  </si>
  <si>
    <t>ООО «Хлебпром»</t>
  </si>
  <si>
    <t>ОАО «Первый хлебокомбинат»</t>
  </si>
  <si>
    <t>ООО «Прогресс» (магазины «Проспект») (розничная торговая сеть)</t>
  </si>
  <si>
    <t>ООО «Дикси-Челябинск» (розничная торговая сеть)</t>
  </si>
  <si>
    <t>ООО «Молл» (магазины «Молния») (розничная торговая сеть)</t>
  </si>
  <si>
    <t>Отпускная цена производителя на хлеб пшеничный 1 сорта за 1 кг</t>
  </si>
  <si>
    <t>Отпускная цена производителя на хлеб ржаной  за 1 кг</t>
  </si>
  <si>
    <r>
      <t>Отчетный период (4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квартал 2011 года)</t>
    </r>
  </si>
  <si>
    <t>Производители хлеба</t>
  </si>
  <si>
    <t>-</t>
  </si>
  <si>
    <t>Динамика розничных цен на хлеб пшеничный и хлеб ржаной (без НДС ) за 3 кв. 2012 г. по Челябинской области</t>
  </si>
  <si>
    <r>
      <t>Хозяйствующий субъект минимальная цена/ максимальная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цена</t>
    </r>
  </si>
  <si>
    <t>Розничная цена производителя на хлеб пшеничный 1 сорта, руб. за 1 кг</t>
  </si>
  <si>
    <t>Розничная цена производителя на хлеб ржаной, руб. за 1 кг</t>
  </si>
  <si>
    <t>Динамика отпускных цен на пастеризованное молоко жирностью 2,5%  (без НДС) за 3 кв. 2012 г.  по Челябинской области</t>
  </si>
  <si>
    <t>Хозяйствующий субъект минимальная цена /максимальная цена</t>
  </si>
  <si>
    <r>
      <t xml:space="preserve">Отпускная цена производителя на молоко 2,5%,  руб. за 1 л. </t>
    </r>
    <r>
      <rPr>
        <b/>
        <sz val="11"/>
        <rFont val="Times New Roman"/>
        <family val="1"/>
      </rPr>
      <t>п/э упаковка</t>
    </r>
  </si>
  <si>
    <r>
      <t xml:space="preserve">Отпускная цена производителя на молоко 2,5% в руб. за 1 л. </t>
    </r>
    <r>
      <rPr>
        <b/>
        <sz val="11"/>
        <rFont val="Times New Roman"/>
        <family val="1"/>
      </rPr>
      <t>тетрапак</t>
    </r>
  </si>
  <si>
    <r>
      <t>Цена на 4 кв. 2011 (</t>
    </r>
    <r>
      <rPr>
        <b/>
        <sz val="11"/>
        <rFont val="Times New Roman"/>
        <family val="1"/>
      </rPr>
      <t>п/э упаковка</t>
    </r>
    <r>
      <rPr>
        <sz val="11"/>
        <rFont val="Times New Roman"/>
        <family val="1"/>
      </rPr>
      <t>)</t>
    </r>
  </si>
  <si>
    <r>
      <t>Цена на 4 кв. 2011 (</t>
    </r>
    <r>
      <rPr>
        <b/>
        <sz val="11"/>
        <rFont val="Times New Roman"/>
        <family val="1"/>
      </rPr>
      <t>тетрапак</t>
    </r>
    <r>
      <rPr>
        <sz val="11"/>
        <rFont val="Times New Roman"/>
        <family val="1"/>
      </rPr>
      <t>)</t>
    </r>
  </si>
  <si>
    <t xml:space="preserve">ОАО «Южноуральский молочный завод» </t>
  </si>
  <si>
    <t xml:space="preserve">минимальная </t>
  </si>
  <si>
    <t>максимальная</t>
  </si>
  <si>
    <t xml:space="preserve">ОАО «Магнитогорский молочный комбинат» </t>
  </si>
  <si>
    <t>Уйский сырзавод</t>
  </si>
  <si>
    <t>ОАО «Челябинский городской молочный комбинат»</t>
  </si>
  <si>
    <t>ОАО «Вимм-Билль-Данн»</t>
  </si>
  <si>
    <t>ОАО «Чебаркульский молочный завод»</t>
  </si>
  <si>
    <r>
      <t xml:space="preserve">Отпускная цена производителя на молоко 2,5%,  руб. за 1 л. </t>
    </r>
    <r>
      <rPr>
        <b/>
        <sz val="11"/>
        <rFont val="Times New Roman"/>
        <family val="1"/>
      </rPr>
      <t>тетрапак</t>
    </r>
  </si>
  <si>
    <t>Производители молока и молокопродуктов</t>
  </si>
  <si>
    <t>ОАО «Магнитогорский молочный комбинат»</t>
  </si>
  <si>
    <t>ОАО «Южноуральский молочный комбинат» (ООО «Урал Молоко»)</t>
  </si>
  <si>
    <t>Динамика розничных цен на пастеризованное молоко жирностью 2,5%  (без НДС) за 3 кв. 2012 г.  по Челябинской области</t>
  </si>
  <si>
    <r>
      <t xml:space="preserve">Розничная цена на молоко 2,5%,  руб. за 1 л. </t>
    </r>
    <r>
      <rPr>
        <b/>
        <sz val="11"/>
        <rFont val="Times New Roman"/>
        <family val="1"/>
      </rPr>
      <t>п/э упаковка</t>
    </r>
  </si>
  <si>
    <r>
      <t xml:space="preserve">Розничная цена на молоко 2,5%,  руб. за 1 л. </t>
    </r>
    <r>
      <rPr>
        <b/>
        <sz val="11"/>
        <rFont val="Times New Roman"/>
        <family val="1"/>
      </rPr>
      <t>тетрапак</t>
    </r>
  </si>
  <si>
    <t>Динамика закупочных цен на молочное сырье за 3 кв. 2012 г.  по Челябинской области</t>
  </si>
  <si>
    <t>Закупочная цена на сырое молоко,  руб. за 1 т.</t>
  </si>
  <si>
    <t>Закупочная цена на сухое молок,  руб. за 1 т.</t>
  </si>
  <si>
    <t>Цена на 4 кв. 2011 (сырое молоко)</t>
  </si>
  <si>
    <t xml:space="preserve"> </t>
  </si>
  <si>
    <t>Динамика отпускных цен на масло подсолнечное рафинированное дезодорированное бутилированное (без НДС) по Челябинской области</t>
  </si>
  <si>
    <t>Период 3 квартал 2012 года</t>
  </si>
  <si>
    <t>Хозяйствующие субъекты минимальная цена /максимальная цена</t>
  </si>
  <si>
    <t>Отпускная цена производителя на  масло подсолнечное, руб. за 1 л</t>
  </si>
  <si>
    <t>Цена на 4 кв. 2011</t>
  </si>
  <si>
    <r>
      <t>Предыдущий период (2</t>
    </r>
    <r>
      <rPr>
        <sz val="11"/>
        <color indexed="9"/>
        <rFont val="Times New Roman"/>
        <family val="1"/>
      </rPr>
      <t>_</t>
    </r>
    <r>
      <rPr>
        <sz val="11"/>
        <color indexed="8"/>
        <rFont val="Times New Roman"/>
        <family val="1"/>
      </rPr>
      <t>квартал 2012 года)</t>
    </r>
  </si>
  <si>
    <r>
      <t>Отчетный период (3</t>
    </r>
    <r>
      <rPr>
        <sz val="11"/>
        <color indexed="9"/>
        <rFont val="Times New Roman"/>
        <family val="1"/>
      </rPr>
      <t>_</t>
    </r>
    <r>
      <rPr>
        <sz val="11"/>
        <color indexed="8"/>
        <rFont val="Times New Roman"/>
        <family val="1"/>
      </rPr>
      <t>квартал 2012 года)</t>
    </r>
  </si>
  <si>
    <t>ОАО ТК «Класс»</t>
  </si>
  <si>
    <t>минимальная</t>
  </si>
  <si>
    <t>ООО Компания «Урал-Агро-Торг»</t>
  </si>
  <si>
    <t>Динамика розничных цен на масло подсолнечное рафинированное дезодорированное бутилированное (без НДС) по Челябинской области</t>
  </si>
  <si>
    <t>Розничная цена торговой сети на  масло подсолнечное,  руб. за 1 л</t>
  </si>
  <si>
    <t>Динамика отпускных цен на муку (без НДС) за 3 квартал  2012 г. по Челябинской области</t>
  </si>
  <si>
    <r>
      <t xml:space="preserve">Отпускная цена производителя </t>
    </r>
    <r>
      <rPr>
        <b/>
        <sz val="11"/>
        <rFont val="Times New Roman"/>
        <family val="1"/>
      </rPr>
      <t xml:space="preserve">муки в/с, </t>
    </r>
    <r>
      <rPr>
        <sz val="11"/>
        <rFont val="Times New Roman"/>
        <family val="1"/>
      </rPr>
      <t xml:space="preserve"> руб. за 1 т.</t>
    </r>
  </si>
  <si>
    <r>
      <t xml:space="preserve">Отпускная цена производителя </t>
    </r>
    <r>
      <rPr>
        <b/>
        <sz val="11"/>
        <rFont val="Times New Roman"/>
        <family val="1"/>
      </rPr>
      <t xml:space="preserve">муки 1 сорта, </t>
    </r>
    <r>
      <rPr>
        <sz val="11"/>
        <rFont val="Times New Roman"/>
        <family val="1"/>
      </rPr>
      <t xml:space="preserve"> руб. за 1 т.</t>
    </r>
  </si>
  <si>
    <r>
      <t xml:space="preserve">Цена на </t>
    </r>
    <r>
      <rPr>
        <b/>
        <sz val="11"/>
        <rFont val="Times New Roman"/>
        <family val="1"/>
      </rPr>
      <t>муку в/с</t>
    </r>
    <r>
      <rPr>
        <sz val="11"/>
        <rFont val="Times New Roman"/>
        <family val="1"/>
      </rPr>
      <t xml:space="preserve"> на 4 кв. 2011</t>
    </r>
  </si>
  <si>
    <r>
      <t xml:space="preserve">Цена на </t>
    </r>
    <r>
      <rPr>
        <b/>
        <sz val="11"/>
        <rFont val="Times New Roman"/>
        <family val="1"/>
      </rPr>
      <t xml:space="preserve">муку 1 сорт </t>
    </r>
    <r>
      <rPr>
        <sz val="11"/>
        <rFont val="Times New Roman"/>
        <family val="1"/>
      </rPr>
      <t>на 4 кв. 2011</t>
    </r>
  </si>
  <si>
    <t>ЗАО КХП «Злак»</t>
  </si>
  <si>
    <t>Динамика закупочных цен на муку (без НДС) за 3 квартал  2012 г. по Челябинской области</t>
  </si>
  <si>
    <r>
      <t xml:space="preserve">Закупочная цена производителя на </t>
    </r>
    <r>
      <rPr>
        <b/>
        <sz val="11"/>
        <rFont val="Times New Roman"/>
        <family val="1"/>
      </rPr>
      <t xml:space="preserve">муку в/с, </t>
    </r>
    <r>
      <rPr>
        <sz val="11"/>
        <rFont val="Times New Roman"/>
        <family val="1"/>
      </rPr>
      <t xml:space="preserve"> руб. за 1 т. </t>
    </r>
  </si>
  <si>
    <r>
      <t xml:space="preserve">Закупочная цена производителя на </t>
    </r>
    <r>
      <rPr>
        <b/>
        <sz val="11"/>
        <rFont val="Times New Roman"/>
        <family val="1"/>
      </rPr>
      <t xml:space="preserve">муку 1 сорта, </t>
    </r>
    <r>
      <rPr>
        <sz val="11"/>
        <rFont val="Times New Roman"/>
        <family val="1"/>
      </rPr>
      <t xml:space="preserve"> руб. за 1 т. </t>
    </r>
  </si>
  <si>
    <r>
      <t xml:space="preserve">Закупочная цена производителя на </t>
    </r>
    <r>
      <rPr>
        <b/>
        <sz val="11"/>
        <rFont val="Times New Roman"/>
        <family val="1"/>
      </rPr>
      <t>муку ржано-обдирную,</t>
    </r>
    <r>
      <rPr>
        <sz val="11"/>
        <rFont val="Times New Roman"/>
        <family val="1"/>
      </rPr>
      <t xml:space="preserve"> руб. за 1 т. </t>
    </r>
  </si>
  <si>
    <t>Предыдущий период (2_квартал 2012 года)</t>
  </si>
  <si>
    <t>Отчетный период (3_квартал 2012 года)</t>
  </si>
  <si>
    <t>Динамика закупочных цен на зерно (без НДС) за 3 квартал 2012 г. по Челябинской области</t>
  </si>
  <si>
    <t xml:space="preserve">Хозяйствующий субъект </t>
  </si>
  <si>
    <t>Закупочная цена на зерно в руб. за 1 тн (пшеница 3 класса)</t>
  </si>
  <si>
    <r>
      <t>Закупочная цена на зерно в руб. за 1 тн (</t>
    </r>
    <r>
      <rPr>
        <b/>
        <sz val="11"/>
        <rFont val="Times New Roman"/>
        <family val="1"/>
      </rPr>
      <t>пшеница 4 класса</t>
    </r>
    <r>
      <rPr>
        <sz val="11"/>
        <rFont val="Times New Roman"/>
        <family val="1"/>
      </rPr>
      <t>)</t>
    </r>
  </si>
  <si>
    <r>
      <t xml:space="preserve">Цена на 4 кв. 2011 </t>
    </r>
    <r>
      <rPr>
        <b/>
        <sz val="11"/>
        <rFont val="Times New Roman"/>
        <family val="1"/>
      </rPr>
      <t>(пшеница 3 класса)</t>
    </r>
  </si>
  <si>
    <r>
      <t>Цена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на 4 кв. 2011</t>
    </r>
    <r>
      <rPr>
        <b/>
        <sz val="11"/>
        <rFont val="Times New Roman"/>
        <family val="1"/>
      </rPr>
      <t xml:space="preserve"> (пшеница 4 класса)</t>
    </r>
  </si>
  <si>
    <t>ОАО «Гогинская хлебная база»</t>
  </si>
  <si>
    <t>-*</t>
  </si>
  <si>
    <t>ОАО «Троицкий КХП»</t>
  </si>
  <si>
    <t>ОАО «Макфа»</t>
  </si>
  <si>
    <t>* не закупают</t>
  </si>
  <si>
    <t>Динамика отпускных цен на зерно (без НДС) за 3 квартал  2012 г. по Челябинской области</t>
  </si>
  <si>
    <r>
      <t xml:space="preserve">Отпускная цена производителя зерна (пшеница </t>
    </r>
    <r>
      <rPr>
        <b/>
        <sz val="11"/>
        <rFont val="Times New Roman"/>
        <family val="1"/>
      </rPr>
      <t>3 класса</t>
    </r>
    <r>
      <rPr>
        <sz val="11"/>
        <rFont val="Times New Roman"/>
        <family val="1"/>
      </rPr>
      <t>) в руб. за 1 тн</t>
    </r>
  </si>
  <si>
    <r>
      <t xml:space="preserve">Цена на 4 кв. 2011 г. </t>
    </r>
    <r>
      <rPr>
        <b/>
        <sz val="11"/>
        <rFont val="Times New Roman"/>
        <family val="1"/>
      </rPr>
      <t>(пшеница 3 класса)</t>
    </r>
  </si>
  <si>
    <t>ЗАО «Брединское»</t>
  </si>
  <si>
    <t>СПК «Подовинное»</t>
  </si>
  <si>
    <t>ГУ ОПСП «Троицкое»</t>
  </si>
  <si>
    <t xml:space="preserve"> -</t>
  </si>
  <si>
    <t>* не реализуют</t>
  </si>
  <si>
    <t>Динамика отпускных цен на сахар (без НДС) по Челябинской области</t>
  </si>
  <si>
    <t>Отпускная цена производителя на сахар, руб. за 1 кг</t>
  </si>
  <si>
    <t>Динамика розничных цен на сахар (без НДС) по Челябинской области</t>
  </si>
  <si>
    <t>Розничная цена торговой сети на сахар,  руб. за 1 кг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</si>
</sst>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.00"/>
    <numFmt numFmtId="167" formatCode="#,###.00"/>
    <numFmt numFmtId="168" formatCode="0.0"/>
    <numFmt numFmtId="169" formatCode="0.00%"/>
    <numFmt numFmtId="170" formatCode="#,##0.00"/>
    <numFmt numFmtId="171" formatCode="#,##0.0"/>
    <numFmt numFmtId="172" formatCode="#,##0"/>
  </numFmts>
  <fonts count="15">
    <font>
      <sz val="10"/>
      <name val="Arial"/>
      <family val="2"/>
    </font>
    <font>
      <sz val="12"/>
      <name val="Times New Roman"/>
      <family val="1"/>
    </font>
    <font>
      <sz val="12"/>
      <color indexed="2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Arial"/>
      <family val="2"/>
    </font>
    <font>
      <sz val="12"/>
      <color indexed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wrapText="1"/>
    </xf>
    <xf numFmtId="164" fontId="2" fillId="0" borderId="0" xfId="0" applyFont="1" applyAlignment="1">
      <alignment horizontal="right"/>
    </xf>
    <xf numFmtId="164" fontId="4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5" fontId="1" fillId="0" borderId="1" xfId="0" applyNumberFormat="1" applyFont="1" applyFill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0" xfId="0" applyNumberFormat="1" applyFont="1" applyAlignment="1">
      <alignment/>
    </xf>
    <xf numFmtId="165" fontId="1" fillId="0" borderId="1" xfId="0" applyNumberFormat="1" applyFont="1" applyFill="1" applyBorder="1" applyAlignment="1">
      <alignment/>
    </xf>
    <xf numFmtId="164" fontId="0" fillId="0" borderId="0" xfId="0" applyFont="1" applyFill="1" applyAlignment="1">
      <alignment/>
    </xf>
    <xf numFmtId="164" fontId="4" fillId="0" borderId="0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168" fontId="1" fillId="0" borderId="1" xfId="0" applyNumberFormat="1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 wrapText="1"/>
    </xf>
    <xf numFmtId="168" fontId="1" fillId="0" borderId="1" xfId="0" applyNumberFormat="1" applyFont="1" applyFill="1" applyBorder="1" applyAlignment="1">
      <alignment/>
    </xf>
    <xf numFmtId="166" fontId="1" fillId="0" borderId="1" xfId="0" applyNumberFormat="1" applyFont="1" applyFill="1" applyBorder="1" applyAlignment="1">
      <alignment horizontal="center" vertical="center"/>
    </xf>
    <xf numFmtId="169" fontId="0" fillId="0" borderId="0" xfId="0" applyNumberFormat="1" applyFont="1" applyFill="1" applyAlignment="1">
      <alignment/>
    </xf>
    <xf numFmtId="164" fontId="4" fillId="0" borderId="0" xfId="0" applyFont="1" applyFill="1" applyBorder="1" applyAlignment="1">
      <alignment horizontal="center" wrapText="1"/>
    </xf>
    <xf numFmtId="164" fontId="1" fillId="0" borderId="0" xfId="0" applyFont="1" applyFill="1" applyAlignment="1">
      <alignment/>
    </xf>
    <xf numFmtId="168" fontId="1" fillId="0" borderId="0" xfId="0" applyNumberFormat="1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/>
    </xf>
    <xf numFmtId="170" fontId="1" fillId="0" borderId="1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4" fontId="8" fillId="0" borderId="0" xfId="0" applyFont="1" applyFill="1" applyAlignment="1">
      <alignment/>
    </xf>
    <xf numFmtId="164" fontId="9" fillId="0" borderId="0" xfId="0" applyFont="1" applyFill="1" applyBorder="1" applyAlignment="1">
      <alignment horizontal="center" vertical="center" wrapText="1"/>
    </xf>
    <xf numFmtId="164" fontId="9" fillId="0" borderId="0" xfId="0" applyFont="1" applyFill="1" applyBorder="1" applyAlignment="1">
      <alignment horizontal="center" wrapText="1"/>
    </xf>
    <xf numFmtId="164" fontId="10" fillId="0" borderId="0" xfId="0" applyFont="1" applyFill="1" applyAlignment="1">
      <alignment horizontal="center" wrapText="1"/>
    </xf>
    <xf numFmtId="164" fontId="10" fillId="0" borderId="0" xfId="0" applyFont="1" applyFill="1" applyAlignment="1">
      <alignment/>
    </xf>
    <xf numFmtId="164" fontId="11" fillId="0" borderId="1" xfId="0" applyFont="1" applyFill="1" applyBorder="1" applyAlignment="1">
      <alignment horizontal="center" vertical="center" wrapText="1"/>
    </xf>
    <xf numFmtId="164" fontId="10" fillId="0" borderId="1" xfId="0" applyFont="1" applyFill="1" applyBorder="1" applyAlignment="1">
      <alignment horizontal="center" vertical="center" wrapText="1"/>
    </xf>
    <xf numFmtId="167" fontId="10" fillId="0" borderId="1" xfId="0" applyNumberFormat="1" applyFont="1" applyFill="1" applyBorder="1" applyAlignment="1">
      <alignment horizontal="center"/>
    </xf>
    <xf numFmtId="164" fontId="9" fillId="0" borderId="1" xfId="0" applyFont="1" applyFill="1" applyBorder="1" applyAlignment="1">
      <alignment horizontal="center"/>
    </xf>
    <xf numFmtId="164" fontId="10" fillId="0" borderId="1" xfId="0" applyFont="1" applyFill="1" applyBorder="1" applyAlignment="1">
      <alignment horizontal="center"/>
    </xf>
    <xf numFmtId="166" fontId="10" fillId="0" borderId="1" xfId="0" applyNumberFormat="1" applyFont="1" applyFill="1" applyBorder="1" applyAlignment="1">
      <alignment horizontal="center"/>
    </xf>
    <xf numFmtId="168" fontId="10" fillId="0" borderId="1" xfId="0" applyNumberFormat="1" applyFont="1" applyFill="1" applyBorder="1" applyAlignment="1">
      <alignment horizontal="center"/>
    </xf>
    <xf numFmtId="164" fontId="9" fillId="0" borderId="2" xfId="0" applyFont="1" applyFill="1" applyBorder="1" applyAlignment="1">
      <alignment horizontal="center"/>
    </xf>
    <xf numFmtId="164" fontId="9" fillId="0" borderId="3" xfId="0" applyFont="1" applyFill="1" applyBorder="1" applyAlignment="1">
      <alignment/>
    </xf>
    <xf numFmtId="164" fontId="9" fillId="0" borderId="4" xfId="0" applyFont="1" applyFill="1" applyBorder="1" applyAlignment="1">
      <alignment/>
    </xf>
    <xf numFmtId="168" fontId="10" fillId="0" borderId="0" xfId="0" applyNumberFormat="1" applyFont="1" applyFill="1" applyBorder="1" applyAlignment="1">
      <alignment horizontal="center"/>
    </xf>
    <xf numFmtId="164" fontId="9" fillId="0" borderId="0" xfId="0" applyFont="1" applyFill="1" applyBorder="1" applyAlignment="1">
      <alignment horizontal="center" vertical="center"/>
    </xf>
    <xf numFmtId="164" fontId="12" fillId="0" borderId="0" xfId="0" applyFont="1" applyFill="1" applyBorder="1" applyAlignment="1">
      <alignment horizontal="center" vertical="center"/>
    </xf>
    <xf numFmtId="164" fontId="9" fillId="0" borderId="1" xfId="0" applyFont="1" applyFill="1" applyBorder="1" applyAlignment="1">
      <alignment horizontal="center" wrapText="1"/>
    </xf>
    <xf numFmtId="164" fontId="10" fillId="0" borderId="1" xfId="0" applyFont="1" applyFill="1" applyBorder="1" applyAlignment="1">
      <alignment/>
    </xf>
    <xf numFmtId="170" fontId="10" fillId="0" borderId="1" xfId="0" applyNumberFormat="1" applyFont="1" applyFill="1" applyBorder="1" applyAlignment="1">
      <alignment horizontal="center"/>
    </xf>
    <xf numFmtId="164" fontId="5" fillId="0" borderId="0" xfId="0" applyFont="1" applyFill="1" applyAlignment="1">
      <alignment horizontal="center" wrapText="1"/>
    </xf>
    <xf numFmtId="164" fontId="5" fillId="0" borderId="0" xfId="0" applyFont="1" applyFill="1" applyAlignment="1">
      <alignment/>
    </xf>
    <xf numFmtId="171" fontId="1" fillId="0" borderId="1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164" fontId="11" fillId="0" borderId="0" xfId="0" applyFont="1" applyFill="1" applyAlignment="1">
      <alignment horizontal="center" wrapText="1"/>
    </xf>
    <xf numFmtId="164" fontId="11" fillId="0" borderId="0" xfId="0" applyFont="1" applyFill="1" applyAlignment="1">
      <alignment/>
    </xf>
    <xf numFmtId="164" fontId="9" fillId="0" borderId="1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horizontal="center" vertical="center" wrapText="1"/>
    </xf>
    <xf numFmtId="167" fontId="1" fillId="0" borderId="0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/>
    </xf>
    <xf numFmtId="164" fontId="13" fillId="0" borderId="0" xfId="0" applyFont="1" applyFill="1" applyBorder="1" applyAlignment="1">
      <alignment/>
    </xf>
    <xf numFmtId="167" fontId="14" fillId="0" borderId="0" xfId="0" applyNumberFormat="1" applyFont="1" applyFill="1" applyBorder="1" applyAlignment="1">
      <alignment horizontal="center"/>
    </xf>
    <xf numFmtId="170" fontId="1" fillId="0" borderId="0" xfId="0" applyNumberFormat="1" applyFont="1" applyFill="1" applyBorder="1" applyAlignment="1">
      <alignment horizontal="center"/>
    </xf>
    <xf numFmtId="170" fontId="10" fillId="0" borderId="0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4" fontId="1" fillId="0" borderId="0" xfId="0" applyFont="1" applyFill="1" applyAlignment="1">
      <alignment horizontal="center" wrapText="1"/>
    </xf>
    <xf numFmtId="172" fontId="1" fillId="0" borderId="1" xfId="0" applyNumberFormat="1" applyFont="1" applyFill="1" applyBorder="1" applyAlignment="1">
      <alignment/>
    </xf>
    <xf numFmtId="164" fontId="0" fillId="0" borderId="1" xfId="0" applyFont="1" applyFill="1" applyBorder="1" applyAlignment="1">
      <alignment/>
    </xf>
    <xf numFmtId="170" fontId="1" fillId="0" borderId="1" xfId="0" applyNumberFormat="1" applyFont="1" applyFill="1" applyBorder="1" applyAlignment="1">
      <alignment/>
    </xf>
    <xf numFmtId="171" fontId="1" fillId="0" borderId="1" xfId="0" applyNumberFormat="1" applyFont="1" applyFill="1" applyBorder="1" applyAlignment="1">
      <alignment/>
    </xf>
    <xf numFmtId="164" fontId="0" fillId="0" borderId="3" xfId="0" applyFont="1" applyFill="1" applyBorder="1" applyAlignment="1">
      <alignment horizontal="center"/>
    </xf>
    <xf numFmtId="170" fontId="4" fillId="0" borderId="1" xfId="0" applyNumberFormat="1" applyFont="1" applyFill="1" applyBorder="1" applyAlignment="1">
      <alignment horizontal="center"/>
    </xf>
    <xf numFmtId="171" fontId="4" fillId="0" borderId="1" xfId="0" applyNumberFormat="1" applyFont="1" applyFill="1" applyBorder="1" applyAlignment="1">
      <alignment horizontal="center"/>
    </xf>
    <xf numFmtId="170" fontId="0" fillId="0" borderId="1" xfId="0" applyNumberFormat="1" applyFont="1" applyFill="1" applyBorder="1" applyAlignment="1">
      <alignment horizontal="center"/>
    </xf>
    <xf numFmtId="171" fontId="0" fillId="0" borderId="1" xfId="0" applyNumberFormat="1" applyFont="1" applyFill="1" applyBorder="1" applyAlignment="1">
      <alignment horizontal="center"/>
    </xf>
    <xf numFmtId="164" fontId="4" fillId="0" borderId="2" xfId="0" applyFont="1" applyFill="1" applyBorder="1" applyAlignment="1">
      <alignment horizontal="center"/>
    </xf>
    <xf numFmtId="164" fontId="4" fillId="0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86" zoomScaleNormal="86" workbookViewId="0" topLeftCell="A4">
      <selection activeCell="B7" sqref="B7"/>
    </sheetView>
  </sheetViews>
  <sheetFormatPr defaultColWidth="12.57421875" defaultRowHeight="12.75" outlineLevelCol="2"/>
  <cols>
    <col min="1" max="1" width="80.00390625" style="1" customWidth="1"/>
    <col min="2" max="2" width="36.00390625" style="1" customWidth="1"/>
    <col min="3" max="3" width="11.57421875" style="1" customWidth="1"/>
    <col min="4" max="4" width="0" style="2" hidden="1" customWidth="1" outlineLevel="1"/>
    <col min="5" max="6" width="0" style="2" hidden="1" customWidth="1" outlineLevel="2"/>
    <col min="7" max="16384" width="11.57421875" style="1" customWidth="1"/>
  </cols>
  <sheetData>
    <row r="1" spans="1:3" ht="34.5" customHeight="1">
      <c r="A1" s="3" t="s">
        <v>0</v>
      </c>
      <c r="B1" s="3"/>
      <c r="C1" s="3"/>
    </row>
    <row r="3" spans="5:6" ht="15.75">
      <c r="E3" s="4" t="s">
        <v>1</v>
      </c>
      <c r="F3" s="4"/>
    </row>
    <row r="4" spans="1:6" ht="30.75" customHeight="1">
      <c r="A4" s="5" t="s">
        <v>2</v>
      </c>
      <c r="B4" s="6" t="s">
        <v>3</v>
      </c>
      <c r="E4" s="7" t="s">
        <v>4</v>
      </c>
      <c r="F4" s="7" t="s">
        <v>5</v>
      </c>
    </row>
    <row r="5" spans="1:2" ht="15.75">
      <c r="A5" s="8" t="s">
        <v>6</v>
      </c>
      <c r="B5" s="9"/>
    </row>
    <row r="6" spans="1:6" ht="15.75">
      <c r="A6" s="9" t="s">
        <v>7</v>
      </c>
      <c r="B6" s="10" t="s">
        <v>8</v>
      </c>
      <c r="C6"/>
      <c r="D6" s="11">
        <f>(F6/E6-1)*100</f>
        <v>1.3870499968476224</v>
      </c>
      <c r="E6" s="12">
        <f>(Хлеб!B7+Хлеб!B17+Хлеб!B21+Хлеб!B24+Хлеб!B28+Хлеб!B40+Хлеб!B43)/7</f>
        <v>22.658571428571427</v>
      </c>
      <c r="F6" s="12">
        <f>(Хлеб!C7+Хлеб!C17+Хлеб!C21+Хлеб!C24+Хлеб!C28+Хлеб!C40+Хлеб!C43)/7</f>
        <v>22.972857142857144</v>
      </c>
    </row>
    <row r="7" spans="1:6" ht="15.75">
      <c r="A7" s="9" t="s">
        <v>9</v>
      </c>
      <c r="B7" s="10" t="s">
        <v>10</v>
      </c>
      <c r="C7"/>
      <c r="D7" s="11">
        <f>(F7/E7-1)*100</f>
        <v>3.368820183753818</v>
      </c>
      <c r="E7" s="12">
        <f>(Хлеб!B50+Хлеб!B53+Хлеб!B56+Хлеб!B59+Хлеб!B62)/5</f>
        <v>27.427999999999997</v>
      </c>
      <c r="F7" s="12">
        <f>(Хлеб!C50+Хлеб!C53+Хлеб!C56+Хлеб!C59+Хлеб!C62)/5</f>
        <v>28.351999999999997</v>
      </c>
    </row>
    <row r="8" spans="1:6" ht="15.75">
      <c r="A8" s="8" t="s">
        <v>11</v>
      </c>
      <c r="B8" s="13"/>
      <c r="C8"/>
      <c r="D8" s="11"/>
      <c r="E8" s="12"/>
      <c r="F8" s="12"/>
    </row>
    <row r="9" spans="1:6" ht="15.75">
      <c r="A9" s="9" t="s">
        <v>7</v>
      </c>
      <c r="B9" s="10" t="s">
        <v>12</v>
      </c>
      <c r="C9"/>
      <c r="D9" s="11">
        <f>(F9/E9-1)*100</f>
        <v>2.2670935757074906</v>
      </c>
      <c r="E9" s="12">
        <f>(Хлеб!F7+Хлеб!F17+Хлеб!F21+Хлеб!F24+Хлеб!F28+Хлеб!F37+Хлеб!F40+Хлеб!F43)/8</f>
        <v>24.205000000000002</v>
      </c>
      <c r="F9" s="12">
        <f>(Хлеб!G7+Хлеб!G17+Хлеб!G21+Хлеб!G24+Хлеб!G28+Хлеб!G37+Хлеб!G40+Хлеб!G43)/8</f>
        <v>24.75375</v>
      </c>
    </row>
    <row r="10" spans="1:6" ht="15.75">
      <c r="A10" s="9" t="s">
        <v>9</v>
      </c>
      <c r="B10" s="10" t="s">
        <v>13</v>
      </c>
      <c r="C10"/>
      <c r="D10" s="11">
        <f>(F10/E10-1)*100</f>
        <v>2.0912547528517234</v>
      </c>
      <c r="E10" s="12">
        <f>(Хлеб!F50+Хлеб!F53+Хлеб!F56+Хлеб!F59+Хлеб!F62)/5</f>
        <v>27.351999999999997</v>
      </c>
      <c r="F10" s="12">
        <f>(Хлеб!G50+Хлеб!G53+Хлеб!G56+Хлеб!G59+Хлеб!G62)/5</f>
        <v>27.924</v>
      </c>
    </row>
    <row r="11" spans="1:6" ht="15.75">
      <c r="A11" s="8" t="s">
        <v>14</v>
      </c>
      <c r="B11" s="13"/>
      <c r="C11"/>
      <c r="D11" s="11"/>
      <c r="E11" s="12"/>
      <c r="F11" s="12"/>
    </row>
    <row r="12" spans="1:6" ht="15.75">
      <c r="A12" s="9" t="s">
        <v>7</v>
      </c>
      <c r="B12" s="10" t="s">
        <v>15</v>
      </c>
      <c r="C12"/>
      <c r="D12" s="11">
        <f>(F12/E12-1)*100</f>
        <v>0.007129362278535112</v>
      </c>
      <c r="E12" s="12">
        <f>('Молоко отпуск'!B10+'Молоко отпуск'!B20+'Молоко отпуск'!B23+'Молоко отпуск'!B27+'Молоко отпуск'!B30+'Молоко отпуск'!B37+'Молоко отпуск'!B40+'Молоко отпуск'!B47+'Молоко отпуск'!B50+'Молоко отпуск'!B53+'Молоко отпуск'!B56)/11</f>
        <v>25.502727272727274</v>
      </c>
      <c r="F12" s="12">
        <f>('Молоко отпуск'!C10+'Молоко отпуск'!C20+'Молоко отпуск'!C23+'Молоко отпуск'!C27+'Молоко отпуск'!C30+'Молоко отпуск'!C37+'Молоко отпуск'!C40+'Молоко отпуск'!C47+'Молоко отпуск'!C50+'Молоко отпуск'!C53+'Молоко отпуск'!C56)/11</f>
        <v>25.504545454545454</v>
      </c>
    </row>
    <row r="13" spans="1:6" ht="15.75">
      <c r="A13" s="9" t="s">
        <v>9</v>
      </c>
      <c r="B13" s="10" t="s">
        <v>16</v>
      </c>
      <c r="C13"/>
      <c r="D13" s="11">
        <f>(F13/E13-1)*100</f>
        <v>0.2655160969133652</v>
      </c>
      <c r="E13" s="12">
        <f>('Молоко розн'!B6+'Молоко розн'!B9+'Молоко розн'!B12+'Молоко розн'!B15+'Молоко розн'!B18)/5</f>
        <v>30.130000000000003</v>
      </c>
      <c r="F13" s="12">
        <f>('Молоко розн'!C6+'Молоко розн'!C9+'Молоко розн'!C12+'Молоко розн'!C15+'Молоко розн'!C18)/5</f>
        <v>30.21</v>
      </c>
    </row>
    <row r="14" spans="1:6" ht="15.75">
      <c r="A14" s="8" t="s">
        <v>17</v>
      </c>
      <c r="B14" s="13"/>
      <c r="C14"/>
      <c r="D14" s="11"/>
      <c r="E14" s="12"/>
      <c r="F14" s="12"/>
    </row>
    <row r="15" spans="1:6" ht="15.75">
      <c r="A15" s="9" t="s">
        <v>18</v>
      </c>
      <c r="B15" s="10" t="s">
        <v>19</v>
      </c>
      <c r="C15"/>
      <c r="D15" s="11">
        <f>(F15/E15-1)*100</f>
        <v>3.820459290187883</v>
      </c>
      <c r="E15" s="12">
        <f>('Молоко закуп'!B6+'Молоко закуп'!B9+'Молоко закуп'!B12+'Молоко закуп'!B15)/4</f>
        <v>11975</v>
      </c>
      <c r="F15" s="12">
        <f>('Молоко закуп'!C6+'Молоко закуп'!C9+'Молоко закуп'!C12+'Молоко закуп'!C15)/4</f>
        <v>12432.5</v>
      </c>
    </row>
    <row r="16" spans="1:6" ht="15.75">
      <c r="A16" s="9" t="s">
        <v>20</v>
      </c>
      <c r="B16" s="10" t="s">
        <v>21</v>
      </c>
      <c r="C16"/>
      <c r="D16" s="11"/>
      <c r="E16" s="12"/>
      <c r="F16" s="12"/>
    </row>
    <row r="17" spans="1:6" ht="15.75">
      <c r="A17" s="8" t="s">
        <v>22</v>
      </c>
      <c r="B17" s="13"/>
      <c r="C17"/>
      <c r="D17" s="11"/>
      <c r="E17" s="12"/>
      <c r="F17" s="12"/>
    </row>
    <row r="18" spans="1:6" ht="15.75">
      <c r="A18" s="9" t="s">
        <v>23</v>
      </c>
      <c r="B18" s="10" t="s">
        <v>21</v>
      </c>
      <c r="C18"/>
      <c r="D18" s="11"/>
      <c r="E18" s="12"/>
      <c r="F18" s="12"/>
    </row>
    <row r="19" spans="1:6" ht="15.75">
      <c r="A19" s="9" t="s">
        <v>24</v>
      </c>
      <c r="B19" s="10" t="s">
        <v>25</v>
      </c>
      <c r="C19"/>
      <c r="D19" s="11">
        <f>(F19/E19-1)*100</f>
        <v>8.348623853211002</v>
      </c>
      <c r="E19" s="12">
        <f>('Масло отп'!B6+'Масло отп'!B9+'Масло отп'!B12+'Масло отп'!B15+'Масло отп'!B18)/5</f>
        <v>43.6</v>
      </c>
      <c r="F19" s="12">
        <f>('Масло отп'!C6+'Масло отп'!C9+'Масло отп'!C12+'Масло отп'!C15+'Масло отп'!C18)/5</f>
        <v>47.24</v>
      </c>
    </row>
    <row r="20" spans="1:6" ht="15.75">
      <c r="A20" s="9" t="s">
        <v>26</v>
      </c>
      <c r="B20" s="10" t="s">
        <v>27</v>
      </c>
      <c r="C20"/>
      <c r="D20" s="11">
        <f>(F20/E20-1)*100</f>
        <v>5.930219596477548</v>
      </c>
      <c r="E20" s="12">
        <f>('Масло розн'!B6+'Масло розн'!B9+'Масло розн'!B12+'Масло розн'!B15+'Масло розн'!B18)/5</f>
        <v>53.826</v>
      </c>
      <c r="F20" s="12">
        <f>('Масло розн'!C6+'Масло розн'!C9+'Масло розн'!C12+'Масло розн'!C15+'Масло розн'!C18)/5</f>
        <v>57.01800000000001</v>
      </c>
    </row>
    <row r="21" spans="1:6" ht="15.75">
      <c r="A21" s="8" t="s">
        <v>28</v>
      </c>
      <c r="B21" s="13"/>
      <c r="C21"/>
      <c r="D21" s="11"/>
      <c r="E21" s="12"/>
      <c r="F21" s="12"/>
    </row>
    <row r="22" spans="1:6" ht="15.75">
      <c r="A22" s="9" t="s">
        <v>7</v>
      </c>
      <c r="B22" s="10" t="s">
        <v>29</v>
      </c>
      <c r="C22"/>
      <c r="D22" s="11">
        <f>(F22/E22-1)*100</f>
        <v>12.24973470109656</v>
      </c>
      <c r="E22" s="12">
        <f>('Мука отпуск'!B6+'Мука отпуск'!B9+'Мука отпуск'!F6+'Мука отпуск'!F9)/4</f>
        <v>7067.5</v>
      </c>
      <c r="F22" s="12">
        <f>('Мука отпуск'!C6+'Мука отпуск'!C9+'Мука отпуск'!G6+'Мука отпуск'!G9)/4</f>
        <v>7933.25</v>
      </c>
    </row>
    <row r="23" spans="1:6" ht="15.75">
      <c r="A23" s="9" t="s">
        <v>30</v>
      </c>
      <c r="B23" s="10" t="s">
        <v>31</v>
      </c>
      <c r="C23"/>
      <c r="D23" s="11">
        <f>(F23/E23-1)*100</f>
        <v>35.079696929884285</v>
      </c>
      <c r="E23" s="12">
        <f>('Мука закуп'!B6+'Мука закуп'!B9+'Мука закуп'!F6+'Мука закуп'!F9)/4</f>
        <v>8296.43</v>
      </c>
      <c r="F23" s="12">
        <f>('Мука закуп'!C6+'Мука закуп'!C9+'Мука закуп'!G6+'Мука закуп'!G9)/4</f>
        <v>11206.7925</v>
      </c>
    </row>
    <row r="24" spans="1:6" ht="15.75">
      <c r="A24" s="8" t="s">
        <v>32</v>
      </c>
      <c r="B24" s="13"/>
      <c r="C24"/>
      <c r="D24" s="12"/>
      <c r="E24" s="12"/>
      <c r="F24" s="12"/>
    </row>
    <row r="25" spans="1:6" ht="15.75">
      <c r="A25" s="9" t="s">
        <v>7</v>
      </c>
      <c r="B25" s="10" t="s">
        <v>33</v>
      </c>
      <c r="C25"/>
      <c r="D25" s="11">
        <f>(F25/E25-1)*100</f>
        <v>-8.994023187153456</v>
      </c>
      <c r="E25" s="12">
        <f>('Сахар отп'!B6+'Сахар отп'!B9+'Сахар отп'!B12+'Сахар отп'!B15+'Сахар отп'!B18)/5</f>
        <v>27.774</v>
      </c>
      <c r="F25" s="12">
        <f>('Сахар отп'!C6+'Сахар отп'!C9+'Сахар отп'!C12+'Сахар отп'!C15+'Сахар отп'!C18)/5</f>
        <v>25.276</v>
      </c>
    </row>
    <row r="26" spans="1:6" ht="15.75">
      <c r="A26" s="9" t="s">
        <v>9</v>
      </c>
      <c r="B26" s="10" t="s">
        <v>34</v>
      </c>
      <c r="C26"/>
      <c r="D26" s="11">
        <f>(F26/E26-1)*100</f>
        <v>-3.941046617322419</v>
      </c>
      <c r="E26" s="12">
        <f>('Сахар розн'!B6+'Сахар розн'!B9+'Сахар розн'!B12+'Сахар розн'!B15+'Сахар розн'!B18)/5</f>
        <v>30.804000000000002</v>
      </c>
      <c r="F26" s="12">
        <f>('Сахар розн'!C6+'Сахар розн'!C9+'Сахар розн'!C12+'Сахар розн'!C15+'Сахар розн'!C18)/5</f>
        <v>29.590000000000003</v>
      </c>
    </row>
  </sheetData>
  <sheetProtection selectLockedCells="1" selectUnlockedCells="1"/>
  <mergeCells count="2">
    <mergeCell ref="A1:C1"/>
    <mergeCell ref="E3:F3"/>
  </mergeCells>
  <printOptions horizontalCentered="1"/>
  <pageMargins left="0.7875" right="0.7875" top="0.39375" bottom="0.39375" header="0.5118055555555555" footer="0.5118055555555555"/>
  <pageSetup firstPageNumber="1" useFirstPageNumber="1" horizontalDpi="300" verticalDpi="3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zoomScale="86" zoomScaleNormal="86" workbookViewId="0" topLeftCell="A1">
      <selection activeCell="F3" sqref="F3"/>
    </sheetView>
  </sheetViews>
  <sheetFormatPr defaultColWidth="12.57421875" defaultRowHeight="12.75" outlineLevelCol="1"/>
  <cols>
    <col min="1" max="1" width="26.00390625" style="14" customWidth="1"/>
    <col min="2" max="2" width="12.57421875" style="14" customWidth="1"/>
    <col min="3" max="3" width="11.57421875" style="14" customWidth="1"/>
    <col min="4" max="4" width="13.7109375" style="14" customWidth="1"/>
    <col min="5" max="5" width="11.57421875" style="14" customWidth="1"/>
    <col min="6" max="6" width="12.57421875" style="14" customWidth="1"/>
    <col min="7" max="7" width="11.57421875" style="14" customWidth="1"/>
    <col min="8" max="8" width="13.28125" style="14" customWidth="1"/>
    <col min="9" max="9" width="11.57421875" style="14" customWidth="1"/>
    <col min="10" max="11" width="0" style="14" hidden="1" customWidth="1" outlineLevel="1"/>
    <col min="12" max="16384" width="11.57421875" style="14" customWidth="1"/>
  </cols>
  <sheetData>
    <row r="1" spans="1:11" ht="15" customHeight="1">
      <c r="A1" s="15" t="s">
        <v>117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5" ht="15.75">
      <c r="A2" s="73"/>
      <c r="B2" s="29"/>
      <c r="C2" s="29"/>
      <c r="D2" s="29"/>
      <c r="E2" s="29"/>
    </row>
    <row r="3" spans="1:11" ht="90" customHeight="1">
      <c r="A3" s="16" t="s">
        <v>118</v>
      </c>
      <c r="B3" s="16" t="s">
        <v>119</v>
      </c>
      <c r="C3" s="16"/>
      <c r="D3" s="16" t="s">
        <v>38</v>
      </c>
      <c r="E3" s="16" t="s">
        <v>39</v>
      </c>
      <c r="F3" s="16" t="s">
        <v>120</v>
      </c>
      <c r="G3" s="16"/>
      <c r="H3" s="16" t="s">
        <v>38</v>
      </c>
      <c r="I3" s="16" t="s">
        <v>39</v>
      </c>
      <c r="J3" s="16" t="s">
        <v>121</v>
      </c>
      <c r="K3" s="16" t="s">
        <v>122</v>
      </c>
    </row>
    <row r="4" spans="1:11" ht="60">
      <c r="A4" s="16"/>
      <c r="B4" s="16" t="s">
        <v>43</v>
      </c>
      <c r="C4" s="16" t="s">
        <v>44</v>
      </c>
      <c r="D4" s="16" t="s">
        <v>45</v>
      </c>
      <c r="E4" s="16" t="s">
        <v>45</v>
      </c>
      <c r="F4" s="16" t="s">
        <v>43</v>
      </c>
      <c r="G4" s="16" t="s">
        <v>46</v>
      </c>
      <c r="H4" s="16" t="s">
        <v>45</v>
      </c>
      <c r="I4" s="16" t="s">
        <v>45</v>
      </c>
      <c r="J4" s="17"/>
      <c r="K4" s="17"/>
    </row>
    <row r="5" spans="1:11" ht="15.75">
      <c r="A5" s="18" t="s">
        <v>52</v>
      </c>
      <c r="B5" s="74"/>
      <c r="C5" s="74"/>
      <c r="D5" s="74"/>
      <c r="E5" s="74"/>
      <c r="F5" s="75"/>
      <c r="G5" s="75"/>
      <c r="H5" s="75"/>
      <c r="I5" s="75"/>
      <c r="J5" s="17"/>
      <c r="K5" s="17"/>
    </row>
    <row r="6" spans="1:11" ht="15.75">
      <c r="A6" s="21" t="s">
        <v>74</v>
      </c>
      <c r="B6" s="33">
        <v>3984</v>
      </c>
      <c r="C6" s="33">
        <v>3727</v>
      </c>
      <c r="D6" s="59">
        <f>C6/B6*100</f>
        <v>93.54919678714859</v>
      </c>
      <c r="E6" s="59">
        <f>C6/J6*100</f>
        <v>158.93390191897655</v>
      </c>
      <c r="F6" s="33">
        <v>4200</v>
      </c>
      <c r="G6" s="33">
        <v>4550</v>
      </c>
      <c r="H6" s="23">
        <f>G6/F6*100</f>
        <v>108.33333333333333</v>
      </c>
      <c r="I6" s="59">
        <f>G6/K6*100</f>
        <v>192.4703891708968</v>
      </c>
      <c r="J6" s="33">
        <v>2345</v>
      </c>
      <c r="K6" s="33">
        <v>2364</v>
      </c>
    </row>
    <row r="7" spans="1:11" ht="15.75">
      <c r="A7" s="21" t="s">
        <v>75</v>
      </c>
      <c r="B7" s="33">
        <v>5364</v>
      </c>
      <c r="C7" s="33">
        <v>8900</v>
      </c>
      <c r="D7" s="59">
        <f>C7/B7*100</f>
        <v>165.92095451155856</v>
      </c>
      <c r="E7" s="59">
        <f>C7/J7*100</f>
        <v>198.17412602983745</v>
      </c>
      <c r="F7" s="33">
        <v>4727</v>
      </c>
      <c r="G7" s="33">
        <v>8082</v>
      </c>
      <c r="H7" s="23">
        <f>G7/F7*100</f>
        <v>170.97524857203302</v>
      </c>
      <c r="I7" s="59">
        <f>G7/K7*100</f>
        <v>170.97524857203302</v>
      </c>
      <c r="J7" s="33">
        <v>4491</v>
      </c>
      <c r="K7" s="33">
        <v>4727</v>
      </c>
    </row>
    <row r="8" spans="1:11" ht="15.75">
      <c r="A8" s="18" t="s">
        <v>110</v>
      </c>
      <c r="B8" s="76"/>
      <c r="C8" s="76"/>
      <c r="D8" s="59"/>
      <c r="E8" s="59"/>
      <c r="F8" s="33"/>
      <c r="G8" s="33"/>
      <c r="H8" s="23"/>
      <c r="I8" s="59"/>
      <c r="J8" s="76"/>
      <c r="K8" s="33"/>
    </row>
    <row r="9" spans="1:11" ht="15.75">
      <c r="A9" s="21" t="s">
        <v>74</v>
      </c>
      <c r="B9" s="33">
        <v>4000</v>
      </c>
      <c r="C9" s="33">
        <v>7760</v>
      </c>
      <c r="D9" s="59">
        <f>C9/B9*100</f>
        <v>194</v>
      </c>
      <c r="E9" s="59">
        <f>C9/J9*100</f>
        <v>237.30886850152905</v>
      </c>
      <c r="F9" s="33">
        <v>3540</v>
      </c>
      <c r="G9" s="33">
        <v>7450</v>
      </c>
      <c r="H9" s="23">
        <f>G9/F9*100</f>
        <v>210.45197740112994</v>
      </c>
      <c r="I9" s="59">
        <f>G9/K9*100</f>
        <v>238.0191693290735</v>
      </c>
      <c r="J9" s="33">
        <v>3270</v>
      </c>
      <c r="K9" s="33">
        <v>3130</v>
      </c>
    </row>
    <row r="10" spans="1:11" ht="15.75">
      <c r="A10" s="21" t="s">
        <v>75</v>
      </c>
      <c r="B10" s="33">
        <v>5270</v>
      </c>
      <c r="C10" s="33">
        <v>8590</v>
      </c>
      <c r="D10" s="59">
        <f>C10/B10*100</f>
        <v>162.99810246679317</v>
      </c>
      <c r="E10" s="59">
        <f>C10/J10*100</f>
        <v>178.21576763485479</v>
      </c>
      <c r="F10" s="33">
        <v>4360</v>
      </c>
      <c r="G10" s="33">
        <v>7450</v>
      </c>
      <c r="H10" s="23">
        <f>G10/F10*100</f>
        <v>170.87155963302752</v>
      </c>
      <c r="I10" s="59">
        <f>G10/K10*100</f>
        <v>202.99727520435965</v>
      </c>
      <c r="J10" s="33">
        <v>4820</v>
      </c>
      <c r="K10" s="33">
        <v>3670</v>
      </c>
    </row>
    <row r="11" spans="1:11" ht="31.5">
      <c r="A11" s="24" t="s">
        <v>123</v>
      </c>
      <c r="B11" s="76"/>
      <c r="C11" s="76"/>
      <c r="D11" s="77"/>
      <c r="E11" s="59"/>
      <c r="F11" s="22"/>
      <c r="G11" s="22"/>
      <c r="H11" s="21"/>
      <c r="I11" s="59"/>
      <c r="J11" s="76"/>
      <c r="K11" s="22"/>
    </row>
    <row r="12" spans="1:11" ht="15.75">
      <c r="A12" s="21" t="s">
        <v>74</v>
      </c>
      <c r="B12" s="33" t="s">
        <v>124</v>
      </c>
      <c r="C12" s="33" t="s">
        <v>124</v>
      </c>
      <c r="D12" s="59" t="s">
        <v>62</v>
      </c>
      <c r="E12" s="78" t="s">
        <v>62</v>
      </c>
      <c r="F12" s="79" t="s">
        <v>62</v>
      </c>
      <c r="G12" s="79" t="s">
        <v>62</v>
      </c>
      <c r="H12" s="79" t="s">
        <v>62</v>
      </c>
      <c r="I12" s="80" t="s">
        <v>62</v>
      </c>
      <c r="J12" s="33" t="s">
        <v>124</v>
      </c>
      <c r="K12" s="79" t="s">
        <v>62</v>
      </c>
    </row>
    <row r="13" spans="1:11" ht="15.75">
      <c r="A13" s="21" t="s">
        <v>75</v>
      </c>
      <c r="B13" s="33" t="s">
        <v>124</v>
      </c>
      <c r="C13" s="33" t="s">
        <v>124</v>
      </c>
      <c r="D13" s="59" t="s">
        <v>62</v>
      </c>
      <c r="E13" s="78" t="s">
        <v>62</v>
      </c>
      <c r="F13" s="81" t="s">
        <v>62</v>
      </c>
      <c r="G13" s="81" t="s">
        <v>62</v>
      </c>
      <c r="H13" s="81" t="s">
        <v>62</v>
      </c>
      <c r="I13" s="82" t="s">
        <v>62</v>
      </c>
      <c r="J13" s="33" t="s">
        <v>124</v>
      </c>
      <c r="K13" s="81" t="s">
        <v>62</v>
      </c>
    </row>
    <row r="14" spans="1:11" ht="15.75">
      <c r="A14" s="24" t="s">
        <v>125</v>
      </c>
      <c r="B14" s="33"/>
      <c r="C14" s="33"/>
      <c r="D14" s="77"/>
      <c r="E14" s="78" t="s">
        <v>62</v>
      </c>
      <c r="F14" s="33"/>
      <c r="G14" s="33"/>
      <c r="H14" s="33"/>
      <c r="I14" s="59"/>
      <c r="J14" s="33"/>
      <c r="K14" s="33"/>
    </row>
    <row r="15" spans="1:11" ht="15.75">
      <c r="A15" s="21" t="s">
        <v>74</v>
      </c>
      <c r="B15" s="33" t="s">
        <v>124</v>
      </c>
      <c r="C15" s="33" t="s">
        <v>124</v>
      </c>
      <c r="D15" s="59" t="s">
        <v>62</v>
      </c>
      <c r="E15" s="78" t="s">
        <v>62</v>
      </c>
      <c r="F15" s="79" t="s">
        <v>62</v>
      </c>
      <c r="G15" s="79" t="s">
        <v>62</v>
      </c>
      <c r="H15" s="79" t="s">
        <v>62</v>
      </c>
      <c r="I15" s="80" t="s">
        <v>62</v>
      </c>
      <c r="J15" s="33" t="s">
        <v>124</v>
      </c>
      <c r="K15" s="79" t="s">
        <v>62</v>
      </c>
    </row>
    <row r="16" spans="1:11" ht="15.75">
      <c r="A16" s="21" t="s">
        <v>75</v>
      </c>
      <c r="B16" s="33" t="s">
        <v>124</v>
      </c>
      <c r="C16" s="33" t="s">
        <v>124</v>
      </c>
      <c r="D16" s="59" t="s">
        <v>62</v>
      </c>
      <c r="E16" s="78" t="s">
        <v>62</v>
      </c>
      <c r="F16" s="81" t="s">
        <v>62</v>
      </c>
      <c r="G16" s="81" t="s">
        <v>62</v>
      </c>
      <c r="H16" s="81" t="s">
        <v>62</v>
      </c>
      <c r="I16" s="82" t="s">
        <v>62</v>
      </c>
      <c r="J16" s="33" t="s">
        <v>124</v>
      </c>
      <c r="K16" s="81" t="s">
        <v>62</v>
      </c>
    </row>
    <row r="17" spans="1:11" ht="15.75">
      <c r="A17" s="24" t="s">
        <v>126</v>
      </c>
      <c r="B17" s="33"/>
      <c r="C17" s="33"/>
      <c r="D17" s="77"/>
      <c r="E17" s="78" t="s">
        <v>62</v>
      </c>
      <c r="F17" s="33"/>
      <c r="G17" s="33"/>
      <c r="H17" s="33"/>
      <c r="I17" s="59"/>
      <c r="J17" s="33"/>
      <c r="K17" s="33"/>
    </row>
    <row r="18" spans="1:11" ht="15.75">
      <c r="A18" s="21" t="s">
        <v>74</v>
      </c>
      <c r="B18" s="33" t="s">
        <v>124</v>
      </c>
      <c r="C18" s="33" t="s">
        <v>124</v>
      </c>
      <c r="D18" s="59" t="s">
        <v>62</v>
      </c>
      <c r="E18" s="78" t="s">
        <v>62</v>
      </c>
      <c r="F18" s="79" t="s">
        <v>62</v>
      </c>
      <c r="G18" s="79" t="s">
        <v>62</v>
      </c>
      <c r="H18" s="79" t="s">
        <v>62</v>
      </c>
      <c r="I18" s="80" t="s">
        <v>62</v>
      </c>
      <c r="J18" s="33" t="s">
        <v>124</v>
      </c>
      <c r="K18" s="79" t="s">
        <v>62</v>
      </c>
    </row>
    <row r="19" spans="1:11" ht="15.75">
      <c r="A19" s="21" t="s">
        <v>75</v>
      </c>
      <c r="B19" s="33" t="s">
        <v>124</v>
      </c>
      <c r="C19" s="33" t="s">
        <v>124</v>
      </c>
      <c r="D19" s="59" t="s">
        <v>62</v>
      </c>
      <c r="E19" s="78" t="s">
        <v>62</v>
      </c>
      <c r="F19" s="81" t="s">
        <v>62</v>
      </c>
      <c r="G19" s="81" t="s">
        <v>62</v>
      </c>
      <c r="H19" s="81" t="s">
        <v>62</v>
      </c>
      <c r="I19" s="82" t="s">
        <v>62</v>
      </c>
      <c r="J19" s="33" t="s">
        <v>124</v>
      </c>
      <c r="K19" s="81" t="s">
        <v>62</v>
      </c>
    </row>
    <row r="21" ht="15.75">
      <c r="A21" s="29" t="s">
        <v>127</v>
      </c>
    </row>
  </sheetData>
  <sheetProtection selectLockedCells="1" selectUnlockedCells="1"/>
  <mergeCells count="4">
    <mergeCell ref="A1:K1"/>
    <mergeCell ref="A3:A4"/>
    <mergeCell ref="B3:C3"/>
    <mergeCell ref="F3:G3"/>
  </mergeCells>
  <printOptions horizontalCentered="1"/>
  <pageMargins left="0.7875" right="0.7875" top="0.39375" bottom="0.39375" header="0.5118055555555555" footer="0.5118055555555555"/>
  <pageSetup horizontalDpi="300" verticalDpi="300" orientation="landscape" paperSize="9" scale="8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5"/>
  <sheetViews>
    <sheetView zoomScale="86" zoomScaleNormal="86" workbookViewId="0" topLeftCell="A1">
      <selection activeCell="A5" sqref="A5"/>
    </sheetView>
  </sheetViews>
  <sheetFormatPr defaultColWidth="12.57421875" defaultRowHeight="12.75"/>
  <cols>
    <col min="1" max="1" width="27.00390625" style="14" customWidth="1"/>
    <col min="2" max="2" width="12.421875" style="14" customWidth="1"/>
    <col min="3" max="3" width="11.57421875" style="14" customWidth="1"/>
    <col min="4" max="4" width="13.8515625" style="14" customWidth="1"/>
    <col min="5" max="5" width="12.8515625" style="14" customWidth="1"/>
    <col min="6" max="6" width="12.7109375" style="14" customWidth="1"/>
    <col min="7" max="16384" width="11.57421875" style="14" customWidth="1"/>
  </cols>
  <sheetData>
    <row r="1" spans="1:6" ht="29.25" customHeight="1">
      <c r="A1" s="15" t="s">
        <v>128</v>
      </c>
      <c r="B1" s="15"/>
      <c r="C1" s="15"/>
      <c r="D1" s="15"/>
      <c r="E1" s="15"/>
      <c r="F1" s="15"/>
    </row>
    <row r="2" spans="1:5" ht="15.75">
      <c r="A2" s="73"/>
      <c r="B2" s="29"/>
      <c r="C2" s="29"/>
      <c r="D2" s="29"/>
      <c r="E2" s="29"/>
    </row>
    <row r="3" spans="1:6" ht="75" customHeight="1">
      <c r="A3" s="16" t="s">
        <v>118</v>
      </c>
      <c r="B3" s="16" t="s">
        <v>129</v>
      </c>
      <c r="C3" s="16"/>
      <c r="D3" s="16" t="s">
        <v>38</v>
      </c>
      <c r="E3" s="16" t="s">
        <v>39</v>
      </c>
      <c r="F3" s="16" t="s">
        <v>130</v>
      </c>
    </row>
    <row r="4" spans="1:6" ht="60">
      <c r="A4" s="16"/>
      <c r="B4" s="41" t="s">
        <v>98</v>
      </c>
      <c r="C4" s="41" t="s">
        <v>99</v>
      </c>
      <c r="D4" s="16" t="s">
        <v>45</v>
      </c>
      <c r="E4" s="16" t="s">
        <v>45</v>
      </c>
      <c r="F4" s="17"/>
    </row>
    <row r="5" spans="1:6" ht="15.75">
      <c r="A5" s="24" t="s">
        <v>131</v>
      </c>
      <c r="B5" s="20"/>
      <c r="C5" s="20"/>
      <c r="D5" s="20"/>
      <c r="E5" s="20"/>
      <c r="F5" s="17"/>
    </row>
    <row r="6" spans="1:6" ht="15.75">
      <c r="A6" s="21" t="s">
        <v>74</v>
      </c>
      <c r="B6" s="33" t="s">
        <v>124</v>
      </c>
      <c r="C6" s="33" t="s">
        <v>124</v>
      </c>
      <c r="D6" s="23" t="s">
        <v>62</v>
      </c>
      <c r="E6" s="78" t="s">
        <v>62</v>
      </c>
      <c r="F6" s="17" t="s">
        <v>62</v>
      </c>
    </row>
    <row r="7" spans="1:6" ht="15.75">
      <c r="A7" s="21" t="s">
        <v>75</v>
      </c>
      <c r="B7" s="33" t="s">
        <v>124</v>
      </c>
      <c r="C7" s="33" t="s">
        <v>124</v>
      </c>
      <c r="D7" s="23" t="s">
        <v>62</v>
      </c>
      <c r="E7" s="78" t="s">
        <v>62</v>
      </c>
      <c r="F7" s="17" t="s">
        <v>62</v>
      </c>
    </row>
    <row r="8" spans="1:6" ht="15.75">
      <c r="A8" s="24" t="s">
        <v>132</v>
      </c>
      <c r="B8" s="76"/>
      <c r="C8" s="76"/>
      <c r="D8" s="20"/>
      <c r="E8" s="78" t="s">
        <v>62</v>
      </c>
      <c r="F8" s="17"/>
    </row>
    <row r="9" spans="1:6" ht="15.75">
      <c r="A9" s="21" t="s">
        <v>74</v>
      </c>
      <c r="B9" s="33" t="s">
        <v>124</v>
      </c>
      <c r="C9" s="33" t="s">
        <v>124</v>
      </c>
      <c r="D9" s="23" t="s">
        <v>62</v>
      </c>
      <c r="E9" s="78" t="s">
        <v>62</v>
      </c>
      <c r="F9" s="17" t="s">
        <v>62</v>
      </c>
    </row>
    <row r="10" spans="1:6" ht="15.75">
      <c r="A10" s="21" t="s">
        <v>75</v>
      </c>
      <c r="B10" s="33" t="s">
        <v>124</v>
      </c>
      <c r="C10" s="33" t="s">
        <v>124</v>
      </c>
      <c r="D10" s="23" t="s">
        <v>62</v>
      </c>
      <c r="E10" s="78" t="s">
        <v>62</v>
      </c>
      <c r="F10" s="17" t="s">
        <v>62</v>
      </c>
    </row>
    <row r="11" spans="1:6" ht="15.75">
      <c r="A11" s="24" t="s">
        <v>133</v>
      </c>
      <c r="B11" s="33"/>
      <c r="C11" s="33"/>
      <c r="D11" s="23"/>
      <c r="E11" s="78" t="s">
        <v>62</v>
      </c>
      <c r="F11" s="17"/>
    </row>
    <row r="12" spans="1:6" ht="15.75">
      <c r="A12" s="21" t="s">
        <v>74</v>
      </c>
      <c r="B12" s="33" t="s">
        <v>124</v>
      </c>
      <c r="C12" s="33" t="s">
        <v>124</v>
      </c>
      <c r="D12" s="23" t="s">
        <v>134</v>
      </c>
      <c r="E12" s="78" t="s">
        <v>62</v>
      </c>
      <c r="F12" s="17" t="s">
        <v>62</v>
      </c>
    </row>
    <row r="13" spans="1:6" ht="15.75">
      <c r="A13" s="21" t="s">
        <v>75</v>
      </c>
      <c r="B13" s="33" t="s">
        <v>124</v>
      </c>
      <c r="C13" s="33" t="s">
        <v>124</v>
      </c>
      <c r="D13" s="23" t="s">
        <v>134</v>
      </c>
      <c r="E13" s="78" t="s">
        <v>62</v>
      </c>
      <c r="F13" s="17" t="s">
        <v>62</v>
      </c>
    </row>
    <row r="14" spans="1:6" ht="15.75">
      <c r="A14" s="29"/>
      <c r="B14" s="29"/>
      <c r="C14" s="29"/>
      <c r="D14" s="29"/>
      <c r="E14" s="29"/>
      <c r="F14" s="29"/>
    </row>
    <row r="15" ht="15.75">
      <c r="A15" s="29" t="s">
        <v>135</v>
      </c>
    </row>
  </sheetData>
  <sheetProtection selectLockedCells="1" selectUnlockedCells="1"/>
  <mergeCells count="3">
    <mergeCell ref="A1:F1"/>
    <mergeCell ref="A3:A4"/>
    <mergeCell ref="B3:C3"/>
  </mergeCells>
  <printOptions horizontalCentered="1"/>
  <pageMargins left="0.7875" right="0.7875" top="0.39375" bottom="0.39375" header="0.5118055555555555" footer="0.5118055555555555"/>
  <pageSetup horizontalDpi="300" verticalDpi="300" orientation="landscape" paperSize="9" scale="8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9"/>
  <sheetViews>
    <sheetView zoomScale="86" zoomScaleNormal="86" workbookViewId="0" topLeftCell="A1">
      <selection activeCell="G13" sqref="G13"/>
    </sheetView>
  </sheetViews>
  <sheetFormatPr defaultColWidth="12.57421875" defaultRowHeight="12.75" outlineLevelCol="1"/>
  <cols>
    <col min="1" max="1" width="28.140625" style="14" customWidth="1"/>
    <col min="2" max="2" width="19.8515625" style="14" customWidth="1"/>
    <col min="3" max="3" width="17.7109375" style="14" customWidth="1"/>
    <col min="4" max="4" width="16.00390625" style="14" customWidth="1"/>
    <col min="5" max="5" width="16.140625" style="14" customWidth="1"/>
    <col min="6" max="6" width="0" style="14" hidden="1" customWidth="1" outlineLevel="1"/>
    <col min="7" max="16384" width="11.57421875" style="14" customWidth="1"/>
  </cols>
  <sheetData>
    <row r="1" spans="1:6" ht="15" customHeight="1">
      <c r="A1" s="15" t="s">
        <v>136</v>
      </c>
      <c r="B1" s="15"/>
      <c r="C1" s="15"/>
      <c r="D1" s="15"/>
      <c r="E1" s="15"/>
      <c r="F1" s="15"/>
    </row>
    <row r="2" spans="1:6" ht="15" customHeight="1">
      <c r="A2" s="15" t="s">
        <v>94</v>
      </c>
      <c r="B2" s="15"/>
      <c r="C2" s="15"/>
      <c r="D2" s="15"/>
      <c r="E2" s="15"/>
      <c r="F2" s="15"/>
    </row>
    <row r="3" spans="1:6" ht="75" customHeight="1">
      <c r="A3" s="16" t="s">
        <v>95</v>
      </c>
      <c r="B3" s="16" t="s">
        <v>137</v>
      </c>
      <c r="C3" s="16"/>
      <c r="D3" s="16" t="s">
        <v>38</v>
      </c>
      <c r="E3" s="16" t="s">
        <v>39</v>
      </c>
      <c r="F3" s="16" t="s">
        <v>97</v>
      </c>
    </row>
    <row r="4" spans="1:6" ht="45">
      <c r="A4" s="16"/>
      <c r="B4" s="41" t="s">
        <v>98</v>
      </c>
      <c r="C4" s="41" t="s">
        <v>99</v>
      </c>
      <c r="D4" s="16" t="s">
        <v>45</v>
      </c>
      <c r="E4" s="16" t="s">
        <v>45</v>
      </c>
      <c r="F4" s="17"/>
    </row>
    <row r="5" spans="1:6" ht="15.75">
      <c r="A5" s="18" t="s">
        <v>100</v>
      </c>
      <c r="B5" s="18"/>
      <c r="C5" s="18"/>
      <c r="D5" s="18"/>
      <c r="E5" s="18"/>
      <c r="F5" s="17"/>
    </row>
    <row r="6" spans="1:6" ht="15.75">
      <c r="A6" s="21" t="s">
        <v>101</v>
      </c>
      <c r="B6" s="22">
        <v>26.27</v>
      </c>
      <c r="C6" s="22">
        <v>22.35</v>
      </c>
      <c r="D6" s="23">
        <f>C6/B6*100</f>
        <v>85.07803578226114</v>
      </c>
      <c r="E6" s="23">
        <f>C6/F6*100</f>
        <v>104.88033786954483</v>
      </c>
      <c r="F6" s="22">
        <v>21.31</v>
      </c>
    </row>
    <row r="7" spans="1:6" ht="15.75">
      <c r="A7" s="21" t="s">
        <v>75</v>
      </c>
      <c r="B7" s="22">
        <v>26.27</v>
      </c>
      <c r="C7" s="22">
        <v>22.35</v>
      </c>
      <c r="D7" s="23">
        <f>C7/B7*100</f>
        <v>85.07803578226114</v>
      </c>
      <c r="E7" s="23">
        <f>C7/F7*100</f>
        <v>104.88033786954483</v>
      </c>
      <c r="F7" s="22">
        <v>21.31</v>
      </c>
    </row>
    <row r="8" spans="1:6" ht="15.75">
      <c r="A8" s="18" t="s">
        <v>102</v>
      </c>
      <c r="B8" s="18"/>
      <c r="C8" s="18"/>
      <c r="D8" s="18"/>
      <c r="E8" s="18" t="e">
        <f aca="true" t="shared" si="0" ref="E8:E14">C8/F8*100</f>
        <v>#DIV/0!</v>
      </c>
      <c r="F8" s="18"/>
    </row>
    <row r="9" spans="1:6" ht="15.75">
      <c r="A9" s="21" t="s">
        <v>101</v>
      </c>
      <c r="B9" s="22">
        <v>29.95</v>
      </c>
      <c r="C9" s="22">
        <v>29.21</v>
      </c>
      <c r="D9" s="23">
        <f>C9/B9*100</f>
        <v>97.52921535893155</v>
      </c>
      <c r="E9" s="23">
        <f>C9/F9*100</f>
        <v>113.2170542635659</v>
      </c>
      <c r="F9" s="22">
        <v>25.8</v>
      </c>
    </row>
    <row r="10" spans="1:6" ht="15.75">
      <c r="A10" s="21" t="s">
        <v>75</v>
      </c>
      <c r="B10" s="22">
        <v>29.95</v>
      </c>
      <c r="C10" s="22">
        <v>33.7</v>
      </c>
      <c r="D10" s="23">
        <f>C10/B10*100</f>
        <v>112.52086811352255</v>
      </c>
      <c r="E10" s="23">
        <f>C10/F10*100</f>
        <v>130.6201550387597</v>
      </c>
      <c r="F10" s="22">
        <v>25.8</v>
      </c>
    </row>
    <row r="11" spans="1:6" ht="15.75">
      <c r="A11" s="18" t="s">
        <v>55</v>
      </c>
      <c r="B11" s="18"/>
      <c r="C11" s="18"/>
      <c r="D11" s="18"/>
      <c r="E11" s="18" t="e">
        <f t="shared" si="0"/>
        <v>#DIV/0!</v>
      </c>
      <c r="F11" s="18"/>
    </row>
    <row r="12" spans="1:6" ht="15.75">
      <c r="A12" s="21" t="s">
        <v>74</v>
      </c>
      <c r="B12" s="22">
        <v>30.22</v>
      </c>
      <c r="C12" s="22">
        <v>27.11</v>
      </c>
      <c r="D12" s="23">
        <f>C12/B12*100</f>
        <v>89.70880211780278</v>
      </c>
      <c r="E12" s="23">
        <f>C12/F12*100</f>
        <v>101.68792198049512</v>
      </c>
      <c r="F12" s="22">
        <f>26.66</f>
        <v>26.66</v>
      </c>
    </row>
    <row r="13" spans="1:6" ht="15.75">
      <c r="A13" s="21" t="s">
        <v>75</v>
      </c>
      <c r="B13" s="22">
        <v>33.27</v>
      </c>
      <c r="C13" s="22">
        <v>32.11</v>
      </c>
      <c r="D13" s="23">
        <f>C13/B13*100</f>
        <v>96.51337541328523</v>
      </c>
      <c r="E13" s="23">
        <f>C13/F13*100</f>
        <v>107.46318607764391</v>
      </c>
      <c r="F13" s="22">
        <f>29.88</f>
        <v>29.88</v>
      </c>
    </row>
    <row r="14" spans="1:6" ht="15.75">
      <c r="A14" s="18" t="s">
        <v>56</v>
      </c>
      <c r="B14" s="18"/>
      <c r="C14" s="18"/>
      <c r="D14" s="18"/>
      <c r="E14" s="18" t="e">
        <f t="shared" si="0"/>
        <v>#DIV/0!</v>
      </c>
      <c r="F14" s="18"/>
    </row>
    <row r="15" spans="1:6" ht="15.75">
      <c r="A15" s="21" t="s">
        <v>74</v>
      </c>
      <c r="B15" s="22">
        <v>27.67</v>
      </c>
      <c r="C15" s="22">
        <v>25.11</v>
      </c>
      <c r="D15" s="23">
        <f>C15/B15*100</f>
        <v>90.74810263823635</v>
      </c>
      <c r="E15" s="23">
        <f>C15/F15*100</f>
        <v>108.13953488372093</v>
      </c>
      <c r="F15" s="22">
        <v>23.22</v>
      </c>
    </row>
    <row r="16" spans="1:6" ht="15.75">
      <c r="A16" s="21" t="s">
        <v>75</v>
      </c>
      <c r="B16" s="22">
        <v>31.44</v>
      </c>
      <c r="C16" s="22">
        <v>38.88</v>
      </c>
      <c r="D16" s="23">
        <f>C16/B16*100</f>
        <v>123.66412213740459</v>
      </c>
      <c r="E16" s="23">
        <f>C16/F16*100</f>
        <v>127.0173146030709</v>
      </c>
      <c r="F16" s="22">
        <v>30.61</v>
      </c>
    </row>
    <row r="17" spans="1:6" ht="15.75">
      <c r="A17" s="83" t="s">
        <v>57</v>
      </c>
      <c r="B17" s="83"/>
      <c r="C17" s="83"/>
      <c r="D17" s="83"/>
      <c r="E17" s="83"/>
      <c r="F17" s="84"/>
    </row>
    <row r="18" spans="1:6" ht="15.75">
      <c r="A18" s="21" t="s">
        <v>74</v>
      </c>
      <c r="B18" s="22">
        <v>24.76</v>
      </c>
      <c r="C18" s="22">
        <v>22.6</v>
      </c>
      <c r="D18" s="23">
        <f>C18/B18*100</f>
        <v>91.2762520193861</v>
      </c>
      <c r="E18" s="23">
        <f>C18/F18*100</f>
        <v>107.61904761904763</v>
      </c>
      <c r="F18" s="22">
        <v>21</v>
      </c>
    </row>
    <row r="19" spans="1:6" ht="15.75">
      <c r="A19" s="21" t="s">
        <v>75</v>
      </c>
      <c r="B19" s="22">
        <v>25.85</v>
      </c>
      <c r="C19" s="22">
        <v>26.31</v>
      </c>
      <c r="D19" s="23">
        <f>C19/B19*100</f>
        <v>101.77949709864602</v>
      </c>
      <c r="E19" s="23">
        <f>C19/F19*100</f>
        <v>113.60103626943005</v>
      </c>
      <c r="F19" s="22">
        <v>23.16</v>
      </c>
    </row>
  </sheetData>
  <sheetProtection selectLockedCells="1" selectUnlockedCells="1"/>
  <mergeCells count="9">
    <mergeCell ref="A1:F1"/>
    <mergeCell ref="A2:F2"/>
    <mergeCell ref="A3:A4"/>
    <mergeCell ref="B3:C3"/>
    <mergeCell ref="A5:E5"/>
    <mergeCell ref="A8:E8"/>
    <mergeCell ref="A11:E11"/>
    <mergeCell ref="A14:E14"/>
    <mergeCell ref="A17:E17"/>
  </mergeCells>
  <printOptions horizontalCentered="1"/>
  <pageMargins left="0.7875" right="0.7875" top="0.39375" bottom="0.39375" header="0.5118055555555555" footer="0.5118055555555555"/>
  <pageSetup horizontalDpi="300" verticalDpi="300" orientation="landscape" paperSize="9" scale="8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2"/>
  <sheetViews>
    <sheetView zoomScale="86" zoomScaleNormal="86" workbookViewId="0" topLeftCell="A1">
      <selection activeCell="G4" sqref="G4"/>
    </sheetView>
  </sheetViews>
  <sheetFormatPr defaultColWidth="12.57421875" defaultRowHeight="12.75" outlineLevelCol="1"/>
  <cols>
    <col min="1" max="1" width="28.140625" style="14" customWidth="1"/>
    <col min="2" max="2" width="19.421875" style="14" customWidth="1"/>
    <col min="3" max="3" width="19.28125" style="14" customWidth="1"/>
    <col min="4" max="4" width="13.8515625" style="14" customWidth="1"/>
    <col min="5" max="5" width="14.8515625" style="14" customWidth="1"/>
    <col min="6" max="6" width="0" style="14" hidden="1" customWidth="1" outlineLevel="1"/>
    <col min="7" max="16384" width="11.57421875" style="14" customWidth="1"/>
  </cols>
  <sheetData>
    <row r="1" spans="1:5" ht="15" customHeight="1">
      <c r="A1" s="15" t="s">
        <v>138</v>
      </c>
      <c r="B1" s="15"/>
      <c r="C1" s="15"/>
      <c r="D1" s="15"/>
      <c r="E1" s="15"/>
    </row>
    <row r="2" spans="1:6" ht="15" customHeight="1">
      <c r="A2" s="15" t="s">
        <v>94</v>
      </c>
      <c r="B2" s="15"/>
      <c r="C2" s="15"/>
      <c r="D2" s="15"/>
      <c r="E2" s="15"/>
      <c r="F2" s="15"/>
    </row>
    <row r="3" spans="1:6" ht="75" customHeight="1">
      <c r="A3" s="16" t="s">
        <v>95</v>
      </c>
      <c r="B3" s="16" t="s">
        <v>139</v>
      </c>
      <c r="C3" s="16"/>
      <c r="D3" s="16" t="s">
        <v>38</v>
      </c>
      <c r="E3" s="16" t="s">
        <v>39</v>
      </c>
      <c r="F3" s="16" t="s">
        <v>97</v>
      </c>
    </row>
    <row r="4" spans="1:6" ht="45">
      <c r="A4" s="16"/>
      <c r="B4" s="41" t="s">
        <v>98</v>
      </c>
      <c r="C4" s="41" t="s">
        <v>99</v>
      </c>
      <c r="D4" s="16" t="s">
        <v>45</v>
      </c>
      <c r="E4" s="16" t="s">
        <v>45</v>
      </c>
      <c r="F4" s="17"/>
    </row>
    <row r="5" spans="1:6" ht="15.75">
      <c r="A5" s="18" t="s">
        <v>100</v>
      </c>
      <c r="B5" s="18"/>
      <c r="C5" s="18"/>
      <c r="D5" s="18"/>
      <c r="E5" s="18"/>
      <c r="F5" s="17"/>
    </row>
    <row r="6" spans="1:6" ht="15.75">
      <c r="A6" s="21" t="s">
        <v>101</v>
      </c>
      <c r="B6" s="22">
        <v>33</v>
      </c>
      <c r="C6" s="22">
        <v>29</v>
      </c>
      <c r="D6" s="23">
        <f>C6/B6*100</f>
        <v>87.87878787878788</v>
      </c>
      <c r="E6" s="23">
        <f>C6/F6*100</f>
        <v>107.40740740740742</v>
      </c>
      <c r="F6" s="22">
        <v>27</v>
      </c>
    </row>
    <row r="7" spans="1:6" ht="15.75">
      <c r="A7" s="21" t="s">
        <v>75</v>
      </c>
      <c r="B7" s="22">
        <v>33</v>
      </c>
      <c r="C7" s="22">
        <v>29</v>
      </c>
      <c r="D7" s="23">
        <f>C7/B7*100</f>
        <v>87.87878787878788</v>
      </c>
      <c r="E7" s="23">
        <f>C7/F7*100</f>
        <v>107.40740740740742</v>
      </c>
      <c r="F7" s="22">
        <v>27</v>
      </c>
    </row>
    <row r="8" spans="1:6" ht="15.75">
      <c r="A8" s="18" t="s">
        <v>102</v>
      </c>
      <c r="B8" s="18"/>
      <c r="C8" s="18"/>
      <c r="D8" s="18"/>
      <c r="E8" s="18" t="e">
        <f aca="true" t="shared" si="0" ref="E8:E14">C8/F8*100</f>
        <v>#DIV/0!</v>
      </c>
      <c r="F8" s="18"/>
    </row>
    <row r="9" spans="1:6" ht="15.75">
      <c r="A9" s="21" t="s">
        <v>101</v>
      </c>
      <c r="B9" s="22">
        <v>31.75</v>
      </c>
      <c r="C9" s="22">
        <v>27.85</v>
      </c>
      <c r="D9" s="23">
        <f>C9/B9*100</f>
        <v>87.71653543307087</v>
      </c>
      <c r="E9" s="23">
        <f>C9/F9*100</f>
        <v>100.17985611510791</v>
      </c>
      <c r="F9" s="22">
        <v>27.8</v>
      </c>
    </row>
    <row r="10" spans="1:6" ht="15.75">
      <c r="A10" s="21" t="s">
        <v>75</v>
      </c>
      <c r="B10" s="22">
        <v>31.75</v>
      </c>
      <c r="C10" s="22">
        <v>33.95</v>
      </c>
      <c r="D10" s="23">
        <f>C10/B10*100</f>
        <v>106.92913385826772</v>
      </c>
      <c r="E10" s="23">
        <f>C10/F10*100</f>
        <v>122.1223021582734</v>
      </c>
      <c r="F10" s="22">
        <v>27.8</v>
      </c>
    </row>
    <row r="11" spans="1:6" ht="15.75">
      <c r="A11" s="18" t="s">
        <v>55</v>
      </c>
      <c r="B11" s="18"/>
      <c r="C11" s="18"/>
      <c r="D11" s="18"/>
      <c r="E11" s="18" t="e">
        <f t="shared" si="0"/>
        <v>#DIV/0!</v>
      </c>
      <c r="F11" s="18"/>
    </row>
    <row r="12" spans="1:6" ht="15.75">
      <c r="A12" s="21" t="s">
        <v>74</v>
      </c>
      <c r="B12" s="22">
        <v>32.22</v>
      </c>
      <c r="C12" s="22">
        <v>32.77</v>
      </c>
      <c r="D12" s="23">
        <f>C12/B12*100</f>
        <v>101.70701427684669</v>
      </c>
      <c r="E12" s="23">
        <f>C12/F12*100</f>
        <v>111.72860552335496</v>
      </c>
      <c r="F12" s="22">
        <f>29.33</f>
        <v>29.33</v>
      </c>
    </row>
    <row r="13" spans="1:6" ht="15.75">
      <c r="A13" s="21" t="s">
        <v>75</v>
      </c>
      <c r="B13" s="22">
        <v>39.88</v>
      </c>
      <c r="C13" s="22">
        <v>37.77</v>
      </c>
      <c r="D13" s="23">
        <f>C13/B13*100</f>
        <v>94.70912738214643</v>
      </c>
      <c r="E13" s="23">
        <f>C13/F13*100</f>
        <v>106.57449209932281</v>
      </c>
      <c r="F13" s="22">
        <f>35.44</f>
        <v>35.44</v>
      </c>
    </row>
    <row r="14" spans="1:6" ht="15.75">
      <c r="A14" s="18" t="s">
        <v>56</v>
      </c>
      <c r="B14" s="18"/>
      <c r="C14" s="18"/>
      <c r="D14" s="18"/>
      <c r="E14" s="18" t="e">
        <f t="shared" si="0"/>
        <v>#DIV/0!</v>
      </c>
      <c r="F14" s="18"/>
    </row>
    <row r="15" spans="1:6" ht="15.75">
      <c r="A15" s="21" t="s">
        <v>74</v>
      </c>
      <c r="B15" s="22">
        <v>29.67</v>
      </c>
      <c r="C15" s="22">
        <v>30.89</v>
      </c>
      <c r="D15" s="23">
        <f>C15/B15*100</f>
        <v>104.11189753960228</v>
      </c>
      <c r="E15" s="23">
        <f>C15/F15*100</f>
        <v>116.30271084337349</v>
      </c>
      <c r="F15" s="22">
        <v>26.56</v>
      </c>
    </row>
    <row r="16" spans="1:6" ht="15.75">
      <c r="A16" s="21" t="s">
        <v>75</v>
      </c>
      <c r="B16" s="22">
        <v>33.22</v>
      </c>
      <c r="C16" s="22">
        <v>34.89</v>
      </c>
      <c r="D16" s="23">
        <f>C16/B16*100</f>
        <v>105.02709211318484</v>
      </c>
      <c r="E16" s="23">
        <f>C16/F16*100</f>
        <v>107.55240443896426</v>
      </c>
      <c r="F16" s="22">
        <v>32.44</v>
      </c>
    </row>
    <row r="17" spans="1:6" ht="15.75">
      <c r="A17" s="83" t="s">
        <v>57</v>
      </c>
      <c r="B17" s="83"/>
      <c r="C17" s="83"/>
      <c r="D17" s="83"/>
      <c r="E17" s="83"/>
      <c r="F17" s="84"/>
    </row>
    <row r="18" spans="1:6" ht="15.75">
      <c r="A18" s="21" t="s">
        <v>74</v>
      </c>
      <c r="B18" s="22">
        <v>27.38</v>
      </c>
      <c r="C18" s="22">
        <v>27.44</v>
      </c>
      <c r="D18" s="23">
        <f>C18/B18*100</f>
        <v>100.21913805697591</v>
      </c>
      <c r="E18" s="23">
        <f>C18/F18*100</f>
        <v>108.58725761772854</v>
      </c>
      <c r="F18" s="22">
        <v>25.27</v>
      </c>
    </row>
    <row r="19" spans="1:6" ht="15.75">
      <c r="A19" s="21" t="s">
        <v>75</v>
      </c>
      <c r="B19" s="22">
        <v>27.99</v>
      </c>
      <c r="C19" s="22">
        <v>28.47</v>
      </c>
      <c r="D19" s="23">
        <f>C19/B19*100</f>
        <v>101.7148981779207</v>
      </c>
      <c r="E19" s="23">
        <f>C19/F19*100</f>
        <v>112.66323703996835</v>
      </c>
      <c r="F19" s="22">
        <v>25.27</v>
      </c>
    </row>
    <row r="21" ht="15.75">
      <c r="D21" s="30"/>
    </row>
    <row r="22" ht="15.75">
      <c r="B22" s="35"/>
    </row>
  </sheetData>
  <sheetProtection selectLockedCells="1" selectUnlockedCells="1"/>
  <mergeCells count="9">
    <mergeCell ref="A1:E1"/>
    <mergeCell ref="A2:F2"/>
    <mergeCell ref="A3:A4"/>
    <mergeCell ref="B3:C3"/>
    <mergeCell ref="A5:E5"/>
    <mergeCell ref="A8:E8"/>
    <mergeCell ref="A11:E11"/>
    <mergeCell ref="A14:E14"/>
    <mergeCell ref="A17:E17"/>
  </mergeCells>
  <printOptions horizontalCentered="1"/>
  <pageMargins left="0.7875" right="0.7875" top="0.39375" bottom="0.39375" header="0.5118055555555555" footer="0.5118055555555555"/>
  <pageSetup horizontalDpi="300" verticalDpi="300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zoomScale="86" zoomScaleNormal="86" workbookViewId="0" topLeftCell="A34">
      <selection activeCell="F50" sqref="F50"/>
    </sheetView>
  </sheetViews>
  <sheetFormatPr defaultColWidth="12.57421875" defaultRowHeight="12.75" outlineLevelRow="1" outlineLevelCol="1"/>
  <cols>
    <col min="1" max="1" width="32.7109375" style="14" customWidth="1"/>
    <col min="2" max="2" width="12.57421875" style="14" customWidth="1"/>
    <col min="3" max="3" width="12.140625" style="14" customWidth="1"/>
    <col min="4" max="4" width="13.7109375" style="14" customWidth="1"/>
    <col min="5" max="5" width="13.8515625" style="14" customWidth="1"/>
    <col min="6" max="6" width="12.421875" style="14" customWidth="1"/>
    <col min="7" max="7" width="11.57421875" style="14" customWidth="1"/>
    <col min="8" max="8" width="13.421875" style="14" customWidth="1"/>
    <col min="9" max="9" width="14.7109375" style="14" customWidth="1"/>
    <col min="10" max="11" width="0" style="14" hidden="1" customWidth="1" outlineLevel="1"/>
    <col min="12" max="16384" width="11.57421875" style="14" customWidth="1"/>
  </cols>
  <sheetData>
    <row r="1" spans="1:9" ht="12.75" customHeight="1">
      <c r="A1" s="15" t="s">
        <v>35</v>
      </c>
      <c r="B1" s="15"/>
      <c r="C1" s="15"/>
      <c r="D1" s="15"/>
      <c r="E1" s="15"/>
      <c r="F1" s="15"/>
      <c r="G1" s="15"/>
      <c r="H1" s="15"/>
      <c r="I1" s="15"/>
    </row>
    <row r="2" spans="1:9" ht="8.25" customHeight="1">
      <c r="A2" s="15"/>
      <c r="B2" s="15"/>
      <c r="C2" s="15"/>
      <c r="D2" s="15"/>
      <c r="E2" s="15"/>
      <c r="F2" s="15"/>
      <c r="G2" s="15"/>
      <c r="H2" s="15"/>
      <c r="I2" s="15"/>
    </row>
    <row r="3" spans="1:11" ht="84" customHeight="1">
      <c r="A3" s="16" t="s">
        <v>36</v>
      </c>
      <c r="B3" s="16" t="s">
        <v>37</v>
      </c>
      <c r="C3" s="16"/>
      <c r="D3" s="16" t="s">
        <v>38</v>
      </c>
      <c r="E3" s="16" t="s">
        <v>39</v>
      </c>
      <c r="F3" s="16" t="s">
        <v>40</v>
      </c>
      <c r="G3" s="16"/>
      <c r="H3" s="16" t="s">
        <v>38</v>
      </c>
      <c r="I3" s="16" t="s">
        <v>39</v>
      </c>
      <c r="J3" s="16" t="s">
        <v>41</v>
      </c>
      <c r="K3" s="16" t="s">
        <v>42</v>
      </c>
    </row>
    <row r="4" spans="1:11" ht="60">
      <c r="A4" s="16"/>
      <c r="B4" s="16" t="s">
        <v>43</v>
      </c>
      <c r="C4" s="16" t="s">
        <v>44</v>
      </c>
      <c r="D4" s="16" t="s">
        <v>45</v>
      </c>
      <c r="E4" s="16" t="s">
        <v>45</v>
      </c>
      <c r="F4" s="16" t="s">
        <v>43</v>
      </c>
      <c r="G4" s="16" t="s">
        <v>46</v>
      </c>
      <c r="H4" s="16" t="s">
        <v>45</v>
      </c>
      <c r="I4" s="16" t="s">
        <v>45</v>
      </c>
      <c r="J4" s="17"/>
      <c r="K4" s="17"/>
    </row>
    <row r="5" spans="1:11" ht="15.75">
      <c r="A5" s="18" t="s">
        <v>47</v>
      </c>
      <c r="B5" s="18"/>
      <c r="C5" s="18"/>
      <c r="D5" s="18"/>
      <c r="E5" s="18"/>
      <c r="F5" s="18"/>
      <c r="G5" s="18"/>
      <c r="H5" s="18"/>
      <c r="I5" s="18"/>
      <c r="J5" s="17"/>
      <c r="K5" s="17"/>
    </row>
    <row r="6" spans="1:11" ht="30.75" customHeight="1">
      <c r="A6" s="19" t="s">
        <v>48</v>
      </c>
      <c r="B6" s="20"/>
      <c r="C6" s="20"/>
      <c r="D6" s="20"/>
      <c r="E6" s="20"/>
      <c r="F6" s="21"/>
      <c r="G6" s="21"/>
      <c r="H6" s="21"/>
      <c r="I6" s="21"/>
      <c r="J6" s="17"/>
      <c r="K6" s="17"/>
    </row>
    <row r="7" spans="1:11" ht="15.75">
      <c r="A7" s="21" t="s">
        <v>49</v>
      </c>
      <c r="B7" s="22">
        <v>21.81</v>
      </c>
      <c r="C7" s="22">
        <v>23.93</v>
      </c>
      <c r="D7" s="23">
        <f>C7/B7*100</f>
        <v>109.72031178358552</v>
      </c>
      <c r="E7" s="23">
        <f>C7/J7*100</f>
        <v>109.72031178358552</v>
      </c>
      <c r="F7" s="22">
        <v>22.07</v>
      </c>
      <c r="G7" s="22">
        <v>24.28</v>
      </c>
      <c r="H7" s="23">
        <f>G7/F7*100</f>
        <v>110.01359311282283</v>
      </c>
      <c r="I7" s="23">
        <f>G7/K7*100</f>
        <v>110.01359311282283</v>
      </c>
      <c r="J7" s="22">
        <v>21.81</v>
      </c>
      <c r="K7" s="22">
        <v>22.07</v>
      </c>
    </row>
    <row r="8" spans="1:11" ht="15.75">
      <c r="A8" s="21" t="s">
        <v>50</v>
      </c>
      <c r="B8" s="22">
        <v>21.81</v>
      </c>
      <c r="C8" s="22">
        <v>23.93</v>
      </c>
      <c r="D8" s="23">
        <f>C8/B8*100</f>
        <v>109.72031178358552</v>
      </c>
      <c r="E8" s="23">
        <f>C8/J8*100</f>
        <v>109.72031178358552</v>
      </c>
      <c r="F8" s="22">
        <v>22.07</v>
      </c>
      <c r="G8" s="21">
        <v>24.28</v>
      </c>
      <c r="H8" s="23">
        <f>G8/F8*100</f>
        <v>110.01359311282283</v>
      </c>
      <c r="I8" s="23">
        <f>G8/K8*100</f>
        <v>110.01359311282283</v>
      </c>
      <c r="J8" s="22">
        <v>21.81</v>
      </c>
      <c r="K8" s="22">
        <v>22.07</v>
      </c>
    </row>
    <row r="9" spans="1:11" ht="15.75">
      <c r="A9" s="18" t="s">
        <v>51</v>
      </c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 ht="15.75" hidden="1" outlineLevel="1">
      <c r="A10" s="19" t="s">
        <v>52</v>
      </c>
      <c r="B10" s="20"/>
      <c r="C10" s="20"/>
      <c r="D10" s="20"/>
      <c r="E10" s="20"/>
      <c r="F10" s="21"/>
      <c r="G10" s="21"/>
      <c r="H10" s="21"/>
      <c r="I10" s="23"/>
      <c r="J10" s="20"/>
      <c r="K10" s="21"/>
    </row>
    <row r="11" spans="1:11" ht="15.75" hidden="1" outlineLevel="1">
      <c r="A11" s="21" t="s">
        <v>49</v>
      </c>
      <c r="B11" s="21"/>
      <c r="C11" s="21"/>
      <c r="D11" s="23"/>
      <c r="E11" s="23"/>
      <c r="F11" s="22"/>
      <c r="G11" s="22"/>
      <c r="H11" s="23"/>
      <c r="I11" s="23"/>
      <c r="J11" s="21"/>
      <c r="K11" s="22"/>
    </row>
    <row r="12" spans="1:11" ht="15.75" hidden="1" outlineLevel="1">
      <c r="A12" s="21" t="s">
        <v>50</v>
      </c>
      <c r="B12" s="21"/>
      <c r="C12" s="21"/>
      <c r="D12" s="23"/>
      <c r="E12" s="23"/>
      <c r="F12" s="21"/>
      <c r="G12" s="22"/>
      <c r="H12" s="21"/>
      <c r="I12" s="23"/>
      <c r="J12" s="22"/>
      <c r="K12" s="21"/>
    </row>
    <row r="13" spans="1:11" ht="15.75" hidden="1" outlineLevel="1">
      <c r="A13" s="19" t="s">
        <v>53</v>
      </c>
      <c r="B13" s="21"/>
      <c r="C13" s="21"/>
      <c r="D13" s="23"/>
      <c r="E13" s="23"/>
      <c r="F13" s="21"/>
      <c r="G13" s="21"/>
      <c r="H13" s="21"/>
      <c r="I13" s="23"/>
      <c r="J13" s="21"/>
      <c r="K13" s="21"/>
    </row>
    <row r="14" spans="1:11" ht="15.75" hidden="1" outlineLevel="1">
      <c r="A14" s="21" t="s">
        <v>49</v>
      </c>
      <c r="B14" s="22"/>
      <c r="C14" s="22"/>
      <c r="D14" s="23"/>
      <c r="E14" s="23"/>
      <c r="F14" s="22"/>
      <c r="G14" s="22"/>
      <c r="H14" s="23"/>
      <c r="I14" s="23"/>
      <c r="J14" s="22"/>
      <c r="K14" s="22"/>
    </row>
    <row r="15" spans="1:11" ht="15.75" hidden="1" outlineLevel="1">
      <c r="A15" s="21" t="s">
        <v>50</v>
      </c>
      <c r="B15" s="22"/>
      <c r="C15" s="22"/>
      <c r="D15" s="23"/>
      <c r="E15" s="23"/>
      <c r="F15" s="22"/>
      <c r="G15" s="22"/>
      <c r="H15" s="23"/>
      <c r="I15" s="23"/>
      <c r="J15" s="22"/>
      <c r="K15" s="22"/>
    </row>
    <row r="16" spans="1:11" ht="15.75">
      <c r="A16" s="19" t="s">
        <v>54</v>
      </c>
      <c r="B16" s="20"/>
      <c r="C16" s="20"/>
      <c r="D16" s="20"/>
      <c r="E16" s="20"/>
      <c r="F16" s="21"/>
      <c r="G16" s="21"/>
      <c r="H16" s="21"/>
      <c r="I16" s="23"/>
      <c r="J16" s="20"/>
      <c r="K16" s="21"/>
    </row>
    <row r="17" spans="1:11" ht="15.75">
      <c r="A17" s="21" t="s">
        <v>49</v>
      </c>
      <c r="B17" s="22">
        <v>25.8</v>
      </c>
      <c r="C17" s="22">
        <v>25.8</v>
      </c>
      <c r="D17" s="23">
        <f>C17/B17*100</f>
        <v>100</v>
      </c>
      <c r="E17" s="23">
        <f>C17/J17*100</f>
        <v>97.98708697303456</v>
      </c>
      <c r="F17" s="22">
        <v>28.91</v>
      </c>
      <c r="G17" s="22">
        <v>28.91</v>
      </c>
      <c r="H17" s="23">
        <f>G17/F17*100</f>
        <v>100</v>
      </c>
      <c r="I17" s="23">
        <f>G17/K17*100</f>
        <v>98</v>
      </c>
      <c r="J17" s="22">
        <v>26.33</v>
      </c>
      <c r="K17" s="22">
        <v>29.5</v>
      </c>
    </row>
    <row r="18" spans="1:11" ht="15.75">
      <c r="A18" s="21" t="s">
        <v>50</v>
      </c>
      <c r="B18" s="22">
        <v>25.8</v>
      </c>
      <c r="C18" s="22">
        <v>25.8</v>
      </c>
      <c r="D18" s="23">
        <f>C18/B18*100</f>
        <v>100</v>
      </c>
      <c r="E18" s="23">
        <f>C18/J18*100</f>
        <v>97.98708697303456</v>
      </c>
      <c r="F18" s="22">
        <v>28.91</v>
      </c>
      <c r="G18" s="22">
        <v>28.91</v>
      </c>
      <c r="H18" s="23">
        <f>G18/F18*100</f>
        <v>100</v>
      </c>
      <c r="I18" s="23">
        <f>G18/K18*100</f>
        <v>98</v>
      </c>
      <c r="J18" s="22">
        <v>26.33</v>
      </c>
      <c r="K18" s="22">
        <v>29.5</v>
      </c>
    </row>
    <row r="19" spans="1:11" ht="15.75">
      <c r="A19" s="18" t="s">
        <v>55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15.75">
      <c r="A20" s="19" t="s">
        <v>54</v>
      </c>
      <c r="B20" s="22"/>
      <c r="C20" s="22"/>
      <c r="D20" s="23"/>
      <c r="E20" s="23"/>
      <c r="F20" s="21"/>
      <c r="G20" s="21"/>
      <c r="H20" s="21"/>
      <c r="I20" s="23"/>
      <c r="J20" s="22"/>
      <c r="K20" s="21"/>
    </row>
    <row r="21" spans="1:11" ht="15.75">
      <c r="A21" s="21" t="s">
        <v>49</v>
      </c>
      <c r="B21" s="22">
        <v>22.25</v>
      </c>
      <c r="C21" s="22">
        <v>22.25</v>
      </c>
      <c r="D21" s="23">
        <f>C21/B21*100</f>
        <v>100</v>
      </c>
      <c r="E21" s="23">
        <f>C21/J21*100</f>
        <v>100</v>
      </c>
      <c r="F21" s="21">
        <v>25.08</v>
      </c>
      <c r="G21" s="21">
        <v>25.08</v>
      </c>
      <c r="H21" s="23">
        <f>G21/F21*100</f>
        <v>100</v>
      </c>
      <c r="I21" s="23">
        <f>G21/K21*100</f>
        <v>100</v>
      </c>
      <c r="J21" s="22">
        <v>22.25</v>
      </c>
      <c r="K21" s="21">
        <v>25.08</v>
      </c>
    </row>
    <row r="22" spans="1:11" ht="15.75">
      <c r="A22" s="21" t="s">
        <v>50</v>
      </c>
      <c r="B22" s="22">
        <v>23.67</v>
      </c>
      <c r="C22" s="22">
        <v>23.67</v>
      </c>
      <c r="D22" s="23">
        <f>C22/B22*100</f>
        <v>100</v>
      </c>
      <c r="E22" s="23">
        <f>C22/J22*100</f>
        <v>100</v>
      </c>
      <c r="F22" s="22">
        <v>30.43</v>
      </c>
      <c r="G22" s="22">
        <v>30.43</v>
      </c>
      <c r="H22" s="23">
        <f>G22/F22*100</f>
        <v>100</v>
      </c>
      <c r="I22" s="23">
        <f>G22/K22*100</f>
        <v>100</v>
      </c>
      <c r="J22" s="22">
        <v>23.67</v>
      </c>
      <c r="K22" s="22">
        <v>30.43</v>
      </c>
    </row>
    <row r="23" spans="1:11" ht="15.75">
      <c r="A23" s="18" t="s">
        <v>56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 ht="15.75">
      <c r="A24" s="21" t="s">
        <v>49</v>
      </c>
      <c r="B24" s="22">
        <v>24.8</v>
      </c>
      <c r="C24" s="22">
        <v>24.8</v>
      </c>
      <c r="D24" s="23">
        <f>C24/B24*100</f>
        <v>100</v>
      </c>
      <c r="E24" s="23">
        <f>C24/J24*100</f>
        <v>113.76146788990826</v>
      </c>
      <c r="F24" s="22">
        <v>21.2</v>
      </c>
      <c r="G24" s="22">
        <v>21.2</v>
      </c>
      <c r="H24" s="23">
        <f>G24/F24*100</f>
        <v>100</v>
      </c>
      <c r="I24" s="23">
        <f>G24/K24*100</f>
        <v>100</v>
      </c>
      <c r="J24" s="22">
        <v>21.8</v>
      </c>
      <c r="K24" s="22">
        <v>21.2</v>
      </c>
    </row>
    <row r="25" spans="1:11" ht="15.75">
      <c r="A25" s="21" t="s">
        <v>50</v>
      </c>
      <c r="B25" s="22">
        <v>26.33</v>
      </c>
      <c r="C25" s="22">
        <v>26.33</v>
      </c>
      <c r="D25" s="23">
        <f>C25/B25*100</f>
        <v>100</v>
      </c>
      <c r="E25" s="23">
        <f>C25/J25*100</f>
        <v>100</v>
      </c>
      <c r="F25" s="22">
        <v>35.2</v>
      </c>
      <c r="G25" s="22">
        <v>35.2</v>
      </c>
      <c r="H25" s="23">
        <f>G25/F25*100</f>
        <v>100</v>
      </c>
      <c r="I25" s="23">
        <f>G25/K25*100</f>
        <v>89.11392405063292</v>
      </c>
      <c r="J25" s="22">
        <v>26.33</v>
      </c>
      <c r="K25" s="22">
        <v>39.5</v>
      </c>
    </row>
    <row r="26" spans="1:11" ht="15.75">
      <c r="A26" s="18" t="s">
        <v>57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1:11" ht="15.75">
      <c r="A27" s="19" t="s">
        <v>54</v>
      </c>
      <c r="B27" s="21"/>
      <c r="C27" s="21"/>
      <c r="D27" s="23"/>
      <c r="E27" s="23"/>
      <c r="F27" s="22"/>
      <c r="G27" s="22"/>
      <c r="H27" s="23"/>
      <c r="I27" s="23"/>
      <c r="J27" s="21"/>
      <c r="K27" s="22"/>
    </row>
    <row r="28" spans="1:11" ht="15.75">
      <c r="A28" s="21" t="s">
        <v>49</v>
      </c>
      <c r="B28" s="22">
        <v>22.32</v>
      </c>
      <c r="C28" s="22">
        <v>22.32</v>
      </c>
      <c r="D28" s="23">
        <f>C28/B28*100</f>
        <v>100</v>
      </c>
      <c r="E28" s="23">
        <f>C28/J28*100</f>
        <v>100</v>
      </c>
      <c r="F28" s="22">
        <v>25</v>
      </c>
      <c r="G28" s="22">
        <v>25</v>
      </c>
      <c r="H28" s="23">
        <f>G28/F28*100</f>
        <v>100</v>
      </c>
      <c r="I28" s="23">
        <f>G28/K28*100</f>
        <v>100</v>
      </c>
      <c r="J28" s="22">
        <v>22.32</v>
      </c>
      <c r="K28" s="22">
        <v>25</v>
      </c>
    </row>
    <row r="29" spans="1:11" ht="15.75">
      <c r="A29" s="21" t="s">
        <v>50</v>
      </c>
      <c r="B29" s="22">
        <v>22.32</v>
      </c>
      <c r="C29" s="22">
        <v>22.32</v>
      </c>
      <c r="D29" s="23">
        <f>C29/B29*100</f>
        <v>100</v>
      </c>
      <c r="E29" s="23">
        <f>C29/J29*100</f>
        <v>100</v>
      </c>
      <c r="F29" s="22">
        <v>25</v>
      </c>
      <c r="G29" s="22">
        <v>25</v>
      </c>
      <c r="H29" s="23">
        <f>G29/F29*100</f>
        <v>100</v>
      </c>
      <c r="I29" s="23">
        <f>G29/K29*100</f>
        <v>100</v>
      </c>
      <c r="J29" s="22">
        <v>22.32</v>
      </c>
      <c r="K29" s="22">
        <v>25</v>
      </c>
    </row>
    <row r="30" spans="1:11" ht="15.75" hidden="1" outlineLevel="1">
      <c r="A30" s="19" t="s">
        <v>53</v>
      </c>
      <c r="B30" s="21"/>
      <c r="C30" s="21"/>
      <c r="D30" s="23"/>
      <c r="E30" s="23"/>
      <c r="F30" s="21"/>
      <c r="G30" s="21"/>
      <c r="H30" s="21"/>
      <c r="I30" s="23"/>
      <c r="J30" s="20"/>
      <c r="K30" s="21"/>
    </row>
    <row r="31" spans="1:11" ht="15.75" hidden="1" outlineLevel="1">
      <c r="A31" s="21" t="s">
        <v>49</v>
      </c>
      <c r="B31" s="22"/>
      <c r="C31" s="22"/>
      <c r="D31" s="23"/>
      <c r="E31" s="23"/>
      <c r="F31" s="22"/>
      <c r="G31" s="22"/>
      <c r="H31" s="23"/>
      <c r="I31" s="23"/>
      <c r="J31" s="21"/>
      <c r="K31" s="22"/>
    </row>
    <row r="32" spans="1:11" ht="15.75" hidden="1" outlineLevel="1">
      <c r="A32" s="21" t="s">
        <v>50</v>
      </c>
      <c r="B32" s="22"/>
      <c r="C32" s="22"/>
      <c r="D32" s="23"/>
      <c r="E32" s="23"/>
      <c r="F32" s="22"/>
      <c r="G32" s="22"/>
      <c r="H32" s="21"/>
      <c r="I32" s="23"/>
      <c r="J32" s="22"/>
      <c r="K32" s="21"/>
    </row>
    <row r="33" spans="1:11" ht="105" customHeight="1">
      <c r="A33" s="16" t="s">
        <v>36</v>
      </c>
      <c r="B33" s="16" t="s">
        <v>58</v>
      </c>
      <c r="C33" s="16"/>
      <c r="D33" s="16" t="s">
        <v>38</v>
      </c>
      <c r="E33" s="16" t="s">
        <v>39</v>
      </c>
      <c r="F33" s="16" t="s">
        <v>59</v>
      </c>
      <c r="G33" s="16"/>
      <c r="H33" s="16" t="s">
        <v>38</v>
      </c>
      <c r="I33" s="16" t="s">
        <v>39</v>
      </c>
      <c r="J33" s="16" t="s">
        <v>58</v>
      </c>
      <c r="K33" s="16" t="s">
        <v>59</v>
      </c>
    </row>
    <row r="34" spans="1:11" ht="60" customHeight="1">
      <c r="A34" s="16"/>
      <c r="B34" s="16" t="s">
        <v>43</v>
      </c>
      <c r="C34" s="16" t="s">
        <v>44</v>
      </c>
      <c r="D34" s="16" t="s">
        <v>45</v>
      </c>
      <c r="E34" s="16" t="s">
        <v>45</v>
      </c>
      <c r="F34" s="16" t="s">
        <v>43</v>
      </c>
      <c r="G34" s="16" t="s">
        <v>46</v>
      </c>
      <c r="H34" s="16" t="s">
        <v>45</v>
      </c>
      <c r="I34" s="16" t="s">
        <v>45</v>
      </c>
      <c r="J34" s="16" t="s">
        <v>60</v>
      </c>
      <c r="K34" s="16" t="s">
        <v>60</v>
      </c>
    </row>
    <row r="35" spans="1:11" ht="15.75">
      <c r="A35" s="18" t="s">
        <v>61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1" ht="15.75">
      <c r="A36" s="24" t="s">
        <v>53</v>
      </c>
      <c r="B36" s="20"/>
      <c r="C36" s="20"/>
      <c r="D36" s="20"/>
      <c r="E36" s="20"/>
      <c r="F36" s="20"/>
      <c r="G36" s="20"/>
      <c r="H36" s="20"/>
      <c r="I36" s="25"/>
      <c r="J36" s="20"/>
      <c r="K36" s="20"/>
    </row>
    <row r="37" spans="1:11" ht="15.75">
      <c r="A37" s="21" t="s">
        <v>49</v>
      </c>
      <c r="B37" s="21" t="s">
        <v>62</v>
      </c>
      <c r="C37" s="21" t="s">
        <v>62</v>
      </c>
      <c r="D37" s="23" t="s">
        <v>62</v>
      </c>
      <c r="E37" s="23" t="s">
        <v>62</v>
      </c>
      <c r="F37" s="21">
        <v>25.45</v>
      </c>
      <c r="G37" s="21">
        <v>27.58</v>
      </c>
      <c r="H37" s="23">
        <f>G37/F37*100</f>
        <v>108.36935166994107</v>
      </c>
      <c r="I37" s="23">
        <f>G37/K37*100</f>
        <v>108.36935166994107</v>
      </c>
      <c r="J37" s="21" t="s">
        <v>62</v>
      </c>
      <c r="K37" s="21">
        <v>25.45</v>
      </c>
    </row>
    <row r="38" spans="1:11" ht="15.75">
      <c r="A38" s="21" t="s">
        <v>50</v>
      </c>
      <c r="B38" s="21" t="s">
        <v>62</v>
      </c>
      <c r="C38" s="21" t="s">
        <v>62</v>
      </c>
      <c r="D38" s="23" t="s">
        <v>62</v>
      </c>
      <c r="E38" s="23" t="s">
        <v>62</v>
      </c>
      <c r="F38" s="21">
        <v>25.45</v>
      </c>
      <c r="G38" s="21">
        <v>27.58</v>
      </c>
      <c r="H38" s="23">
        <f>G38/F38*100</f>
        <v>108.36935166994107</v>
      </c>
      <c r="I38" s="23">
        <f>G38/K38*100</f>
        <v>108.36935166994107</v>
      </c>
      <c r="J38" s="21" t="s">
        <v>62</v>
      </c>
      <c r="K38" s="21">
        <v>25.45</v>
      </c>
    </row>
    <row r="39" spans="1:11" ht="15.75">
      <c r="A39" s="24" t="s">
        <v>52</v>
      </c>
      <c r="B39" s="21"/>
      <c r="C39" s="21"/>
      <c r="D39" s="21"/>
      <c r="E39" s="23"/>
      <c r="F39" s="21"/>
      <c r="G39" s="21"/>
      <c r="H39" s="21"/>
      <c r="I39" s="23"/>
      <c r="J39" s="21"/>
      <c r="K39" s="21"/>
    </row>
    <row r="40" spans="1:11" ht="15.75">
      <c r="A40" s="21" t="s">
        <v>49</v>
      </c>
      <c r="B40" s="22">
        <v>19.61</v>
      </c>
      <c r="C40" s="26">
        <v>19.64</v>
      </c>
      <c r="D40" s="23">
        <f>C40/B40*100</f>
        <v>100.1529831718511</v>
      </c>
      <c r="E40" s="23">
        <f>C40/J40*100</f>
        <v>102.55874673629243</v>
      </c>
      <c r="F40" s="22">
        <v>21.46</v>
      </c>
      <c r="G40" s="22">
        <v>21.45</v>
      </c>
      <c r="H40" s="23">
        <f>G40/F40*100</f>
        <v>99.9534016775396</v>
      </c>
      <c r="I40" s="23">
        <f>G40/K40*100</f>
        <v>100</v>
      </c>
      <c r="J40" s="22">
        <v>19.15</v>
      </c>
      <c r="K40" s="22">
        <v>21.45</v>
      </c>
    </row>
    <row r="41" spans="1:11" ht="15.75">
      <c r="A41" s="21" t="s">
        <v>50</v>
      </c>
      <c r="B41" s="22">
        <v>25.6</v>
      </c>
      <c r="C41" s="22">
        <v>27.41</v>
      </c>
      <c r="D41" s="23">
        <f>C41/B41*100</f>
        <v>107.07031249999999</v>
      </c>
      <c r="E41" s="23">
        <f>C41/J41*100</f>
        <v>103.31699962306821</v>
      </c>
      <c r="F41" s="22">
        <v>21.46</v>
      </c>
      <c r="G41" s="22">
        <v>24.73</v>
      </c>
      <c r="H41" s="23">
        <f>G41/F41*100</f>
        <v>115.23765144454798</v>
      </c>
      <c r="I41" s="23">
        <f>G41/K41*100</f>
        <v>115.2913752913753</v>
      </c>
      <c r="J41" s="21">
        <v>26.53</v>
      </c>
      <c r="K41" s="22">
        <v>21.45</v>
      </c>
    </row>
    <row r="42" spans="1:11" ht="27.75" customHeight="1">
      <c r="A42" s="24" t="s">
        <v>54</v>
      </c>
      <c r="B42" s="20"/>
      <c r="C42" s="20"/>
      <c r="D42" s="20"/>
      <c r="E42" s="25"/>
      <c r="F42" s="20"/>
      <c r="G42" s="20"/>
      <c r="H42" s="20"/>
      <c r="I42" s="25"/>
      <c r="J42" s="20"/>
      <c r="K42" s="20"/>
    </row>
    <row r="43" spans="1:13" ht="15.75">
      <c r="A43" s="21" t="s">
        <v>49</v>
      </c>
      <c r="B43" s="22">
        <v>22.02</v>
      </c>
      <c r="C43" s="22">
        <v>22.07</v>
      </c>
      <c r="D43" s="23">
        <f>C43/B43*100</f>
        <v>100.22706630336057</v>
      </c>
      <c r="E43" s="23">
        <f>C43/J43*100</f>
        <v>99.68383017163505</v>
      </c>
      <c r="F43" s="22">
        <v>24.47</v>
      </c>
      <c r="G43" s="22">
        <v>24.53</v>
      </c>
      <c r="H43" s="23">
        <f>G43/F43*100</f>
        <v>100.24519820187987</v>
      </c>
      <c r="I43" s="23">
        <f>G43/K43*100</f>
        <v>99.6344435418359</v>
      </c>
      <c r="J43" s="22">
        <v>22.14</v>
      </c>
      <c r="K43" s="22">
        <v>24.62</v>
      </c>
      <c r="M43" s="27"/>
    </row>
    <row r="44" spans="1:11" ht="15.75">
      <c r="A44" s="21" t="s">
        <v>50</v>
      </c>
      <c r="B44" s="21">
        <v>22.88</v>
      </c>
      <c r="C44" s="21">
        <v>22.88</v>
      </c>
      <c r="D44" s="23">
        <f>C44/B44*100</f>
        <v>100</v>
      </c>
      <c r="E44" s="23">
        <f>C44/J44*100</f>
        <v>100</v>
      </c>
      <c r="F44" s="21">
        <v>25.45</v>
      </c>
      <c r="G44" s="21">
        <v>25.45</v>
      </c>
      <c r="H44" s="23">
        <f>G44/F44*100</f>
        <v>100</v>
      </c>
      <c r="I44" s="23">
        <f>G44/K44*100</f>
        <v>100</v>
      </c>
      <c r="J44" s="21">
        <v>22.88</v>
      </c>
      <c r="K44" s="21">
        <v>25.45</v>
      </c>
    </row>
    <row r="45" spans="1:11" ht="15" customHeight="1">
      <c r="A45" s="15" t="s">
        <v>63</v>
      </c>
      <c r="B45" s="15"/>
      <c r="C45" s="15"/>
      <c r="D45" s="15"/>
      <c r="E45" s="15"/>
      <c r="F45" s="15"/>
      <c r="G45" s="15"/>
      <c r="H45" s="15"/>
      <c r="I45" s="15"/>
      <c r="J45" s="28"/>
      <c r="K45" s="28"/>
    </row>
    <row r="46" spans="1:10" ht="15.75">
      <c r="A46" s="15"/>
      <c r="B46" s="15"/>
      <c r="C46" s="15"/>
      <c r="D46" s="15"/>
      <c r="E46" s="15"/>
      <c r="F46" s="15"/>
      <c r="G46" s="15"/>
      <c r="H46" s="15"/>
      <c r="I46" s="15"/>
      <c r="J46" s="29"/>
    </row>
    <row r="47" spans="1:11" ht="105" customHeight="1">
      <c r="A47" s="16" t="s">
        <v>64</v>
      </c>
      <c r="B47" s="16" t="s">
        <v>65</v>
      </c>
      <c r="C47" s="16"/>
      <c r="D47" s="16" t="s">
        <v>38</v>
      </c>
      <c r="E47" s="16" t="s">
        <v>39</v>
      </c>
      <c r="F47" s="16" t="s">
        <v>66</v>
      </c>
      <c r="G47" s="16"/>
      <c r="H47" s="16" t="s">
        <v>38</v>
      </c>
      <c r="I47" s="16" t="s">
        <v>39</v>
      </c>
      <c r="J47" s="16" t="s">
        <v>65</v>
      </c>
      <c r="K47" s="16" t="s">
        <v>66</v>
      </c>
    </row>
    <row r="48" spans="1:11" ht="60">
      <c r="A48" s="16"/>
      <c r="B48" s="16" t="s">
        <v>43</v>
      </c>
      <c r="C48" s="16" t="s">
        <v>44</v>
      </c>
      <c r="D48" s="16" t="s">
        <v>45</v>
      </c>
      <c r="E48" s="16" t="s">
        <v>45</v>
      </c>
      <c r="F48" s="16" t="s">
        <v>43</v>
      </c>
      <c r="G48" s="16" t="s">
        <v>46</v>
      </c>
      <c r="H48" s="16" t="s">
        <v>45</v>
      </c>
      <c r="I48" s="16" t="s">
        <v>45</v>
      </c>
      <c r="J48" s="16" t="s">
        <v>60</v>
      </c>
      <c r="K48" s="16" t="s">
        <v>60</v>
      </c>
    </row>
    <row r="49" spans="1:11" ht="15.75">
      <c r="A49" s="18" t="s">
        <v>47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ht="15.75">
      <c r="A50" s="21" t="s">
        <v>49</v>
      </c>
      <c r="B50" s="22">
        <v>28.83</v>
      </c>
      <c r="C50" s="22">
        <v>31.66</v>
      </c>
      <c r="D50" s="23">
        <f>C50/B50*100</f>
        <v>109.81616371834895</v>
      </c>
      <c r="E50" s="23">
        <f>C50/J50*100</f>
        <v>109.81616371834895</v>
      </c>
      <c r="F50" s="22">
        <v>29.28</v>
      </c>
      <c r="G50" s="22">
        <v>32</v>
      </c>
      <c r="H50" s="23">
        <f>G50/F50*100</f>
        <v>109.28961748633878</v>
      </c>
      <c r="I50" s="23">
        <f>G50/K50*100</f>
        <v>109.28961748633878</v>
      </c>
      <c r="J50" s="22">
        <v>28.83</v>
      </c>
      <c r="K50" s="22">
        <v>29.28</v>
      </c>
    </row>
    <row r="51" spans="1:11" ht="15.75">
      <c r="A51" s="21" t="s">
        <v>50</v>
      </c>
      <c r="B51" s="22">
        <v>28.83</v>
      </c>
      <c r="C51" s="22">
        <v>31.66</v>
      </c>
      <c r="D51" s="23">
        <f>C51/B51*100</f>
        <v>109.81616371834895</v>
      </c>
      <c r="E51" s="23">
        <f>C51/J51*100</f>
        <v>109.81616371834895</v>
      </c>
      <c r="F51" s="22">
        <v>29.28</v>
      </c>
      <c r="G51" s="22">
        <v>32</v>
      </c>
      <c r="H51" s="23">
        <f>G51/F51*100</f>
        <v>109.28961748633878</v>
      </c>
      <c r="I51" s="23">
        <f>G51/K51*100</f>
        <v>109.28961748633878</v>
      </c>
      <c r="J51" s="22">
        <v>28.83</v>
      </c>
      <c r="K51" s="22">
        <v>29.28</v>
      </c>
    </row>
    <row r="52" spans="1:11" ht="15.75">
      <c r="A52" s="18" t="s">
        <v>51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15.75">
      <c r="A53" s="21" t="s">
        <v>49</v>
      </c>
      <c r="B53" s="22">
        <v>29.08</v>
      </c>
      <c r="C53" s="22">
        <v>29.08</v>
      </c>
      <c r="D53" s="23">
        <f>C53/B53*100</f>
        <v>100</v>
      </c>
      <c r="E53" s="23">
        <f>C53/J53*100</f>
        <v>98.30966869506423</v>
      </c>
      <c r="F53" s="22">
        <v>32.58</v>
      </c>
      <c r="G53" s="22">
        <v>32.58</v>
      </c>
      <c r="H53" s="23">
        <f>G53/F53*100</f>
        <v>100</v>
      </c>
      <c r="I53" s="23">
        <f>G53/K53*100</f>
        <v>91.98193111236588</v>
      </c>
      <c r="J53" s="22">
        <v>29.58</v>
      </c>
      <c r="K53" s="22">
        <v>35.42</v>
      </c>
    </row>
    <row r="54" spans="1:11" ht="15.75">
      <c r="A54" s="21" t="s">
        <v>50</v>
      </c>
      <c r="B54" s="22">
        <v>29.08</v>
      </c>
      <c r="C54" s="22">
        <v>29.08</v>
      </c>
      <c r="D54" s="23">
        <f>C54/B54*100</f>
        <v>100</v>
      </c>
      <c r="E54" s="23">
        <f>C54/J54*100</f>
        <v>98.30966869506423</v>
      </c>
      <c r="F54" s="22">
        <v>32.58</v>
      </c>
      <c r="G54" s="22">
        <v>32.58</v>
      </c>
      <c r="H54" s="23">
        <f>G54/F54*100</f>
        <v>100</v>
      </c>
      <c r="I54" s="23">
        <f>G54/K54*100</f>
        <v>91.98193111236588</v>
      </c>
      <c r="J54" s="22">
        <v>29.58</v>
      </c>
      <c r="K54" s="22">
        <v>35.42</v>
      </c>
    </row>
    <row r="55" spans="1:11" ht="15.75">
      <c r="A55" s="18" t="s">
        <v>55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ht="15.75">
      <c r="A56" s="21" t="s">
        <v>49</v>
      </c>
      <c r="B56" s="22">
        <v>26.5</v>
      </c>
      <c r="C56" s="22">
        <v>26.5</v>
      </c>
      <c r="D56" s="23">
        <f>C56/B56*100</f>
        <v>100</v>
      </c>
      <c r="E56" s="23">
        <f>C56/J56*100</f>
        <v>100</v>
      </c>
      <c r="F56" s="22">
        <v>30.66</v>
      </c>
      <c r="G56" s="22">
        <v>30.66</v>
      </c>
      <c r="H56" s="23">
        <f>G56/F56*100</f>
        <v>100</v>
      </c>
      <c r="I56" s="23">
        <f>G56/K56*100</f>
        <v>100</v>
      </c>
      <c r="J56" s="22">
        <v>26.5</v>
      </c>
      <c r="K56" s="22">
        <v>30.66</v>
      </c>
    </row>
    <row r="57" spans="1:11" ht="15.75">
      <c r="A57" s="21" t="s">
        <v>50</v>
      </c>
      <c r="B57" s="22">
        <v>27.83</v>
      </c>
      <c r="C57" s="22">
        <v>27.83</v>
      </c>
      <c r="D57" s="23">
        <f>C57/B57*100</f>
        <v>100</v>
      </c>
      <c r="E57" s="23">
        <f>C57/J57*100</f>
        <v>100</v>
      </c>
      <c r="F57" s="22">
        <v>36.75</v>
      </c>
      <c r="G57" s="22">
        <v>36.75</v>
      </c>
      <c r="H57" s="23">
        <f>G57/F57*100</f>
        <v>100</v>
      </c>
      <c r="I57" s="23">
        <f>G57/K57*100</f>
        <v>100</v>
      </c>
      <c r="J57" s="22">
        <v>27.83</v>
      </c>
      <c r="K57" s="22">
        <v>36.75</v>
      </c>
    </row>
    <row r="58" spans="1:11" ht="15.75">
      <c r="A58" s="18" t="s">
        <v>56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5.75">
      <c r="A59" s="21" t="s">
        <v>49</v>
      </c>
      <c r="B59" s="22">
        <v>28.17</v>
      </c>
      <c r="C59" s="22">
        <v>29.17</v>
      </c>
      <c r="D59" s="22">
        <f>C59/B59*100</f>
        <v>103.54987575434859</v>
      </c>
      <c r="E59" s="22">
        <f>C59/J59*100</f>
        <v>115.43332014246141</v>
      </c>
      <c r="F59" s="22">
        <v>22.73</v>
      </c>
      <c r="G59" s="22">
        <v>22.36</v>
      </c>
      <c r="H59" s="23">
        <f>G59/F59*100</f>
        <v>98.37219533655961</v>
      </c>
      <c r="I59" s="23">
        <f>G59/K59*100</f>
        <v>97.04861111111111</v>
      </c>
      <c r="J59" s="22">
        <v>25.27</v>
      </c>
      <c r="K59" s="22">
        <v>23.04</v>
      </c>
    </row>
    <row r="60" spans="1:11" ht="15.75">
      <c r="A60" s="21" t="s">
        <v>50</v>
      </c>
      <c r="B60" s="22">
        <v>30.73</v>
      </c>
      <c r="C60" s="22">
        <v>30.73</v>
      </c>
      <c r="D60" s="22">
        <f>C60/B60*100</f>
        <v>100</v>
      </c>
      <c r="E60" s="22">
        <f>C60/J60*100</f>
        <v>99.67564060979566</v>
      </c>
      <c r="F60" s="22">
        <v>42.5</v>
      </c>
      <c r="G60" s="22">
        <v>42.5</v>
      </c>
      <c r="H60" s="23">
        <f>G60/F60*100</f>
        <v>100</v>
      </c>
      <c r="I60" s="23">
        <f>G60/K60*100</f>
        <v>100</v>
      </c>
      <c r="J60" s="22">
        <v>30.83</v>
      </c>
      <c r="K60" s="22">
        <v>42.5</v>
      </c>
    </row>
    <row r="61" spans="1:11" ht="15.75">
      <c r="A61" s="18" t="s">
        <v>57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5.75">
      <c r="A62" s="21" t="s">
        <v>49</v>
      </c>
      <c r="B62" s="22">
        <v>24.56</v>
      </c>
      <c r="C62" s="22">
        <v>25.35</v>
      </c>
      <c r="D62" s="23">
        <f>C62/B62*100</f>
        <v>103.21661237785018</v>
      </c>
      <c r="E62" s="23">
        <f>C62/J62*100</f>
        <v>104.36393577603953</v>
      </c>
      <c r="F62" s="22">
        <v>21.51</v>
      </c>
      <c r="G62" s="22">
        <v>22.02</v>
      </c>
      <c r="H62" s="23">
        <f>G62/F62*100</f>
        <v>102.37099023709901</v>
      </c>
      <c r="I62" s="23">
        <f>G62/K62*100</f>
        <v>109.66135458167332</v>
      </c>
      <c r="J62" s="22">
        <v>24.29</v>
      </c>
      <c r="K62" s="22">
        <v>20.08</v>
      </c>
    </row>
    <row r="63" spans="1:11" ht="15.75">
      <c r="A63" s="21" t="s">
        <v>50</v>
      </c>
      <c r="B63" s="22">
        <v>27.21</v>
      </c>
      <c r="C63" s="22">
        <v>27.61</v>
      </c>
      <c r="D63" s="23">
        <f>C63/B63*100</f>
        <v>101.47004777655273</v>
      </c>
      <c r="E63" s="23">
        <f>C63/J63*100</f>
        <v>112.09906617945595</v>
      </c>
      <c r="F63" s="22">
        <v>28.44</v>
      </c>
      <c r="G63" s="22">
        <v>30.5</v>
      </c>
      <c r="H63" s="23">
        <f>G63/F63*100</f>
        <v>107.24331926863573</v>
      </c>
      <c r="I63" s="23">
        <f>G63/K63*100</f>
        <v>106.83012259194396</v>
      </c>
      <c r="J63" s="22">
        <v>24.63</v>
      </c>
      <c r="K63" s="22">
        <v>28.55</v>
      </c>
    </row>
    <row r="65" spans="4:8" ht="15.75">
      <c r="D65" s="30"/>
      <c r="E65" s="30"/>
      <c r="H65" s="30"/>
    </row>
  </sheetData>
  <sheetProtection selectLockedCells="1" selectUnlockedCells="1"/>
  <mergeCells count="22">
    <mergeCell ref="A1:I2"/>
    <mergeCell ref="A3:A4"/>
    <mergeCell ref="B3:C3"/>
    <mergeCell ref="F3:G3"/>
    <mergeCell ref="A5:I5"/>
    <mergeCell ref="A9:I9"/>
    <mergeCell ref="A19:I19"/>
    <mergeCell ref="A23:I23"/>
    <mergeCell ref="A26:I26"/>
    <mergeCell ref="A33:A34"/>
    <mergeCell ref="B33:C33"/>
    <mergeCell ref="F33:G33"/>
    <mergeCell ref="A35:I35"/>
    <mergeCell ref="A45:I46"/>
    <mergeCell ref="A47:A48"/>
    <mergeCell ref="B47:C47"/>
    <mergeCell ref="F47:G47"/>
    <mergeCell ref="A49:I49"/>
    <mergeCell ref="A52:I52"/>
    <mergeCell ref="A55:I55"/>
    <mergeCell ref="A58:I58"/>
    <mergeCell ref="A61:I61"/>
  </mergeCells>
  <printOptions horizontalCentered="1"/>
  <pageMargins left="0.7875" right="0.7875" top="0.39375" bottom="0.39375" header="0.5118055555555555" footer="0.5118055555555555"/>
  <pageSetup horizontalDpi="300" verticalDpi="300" orientation="landscape" paperSize="9" scale="82"/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63"/>
  <sheetViews>
    <sheetView zoomScale="86" zoomScaleNormal="86" workbookViewId="0" topLeftCell="A1">
      <selection activeCell="B27" sqref="B27"/>
    </sheetView>
  </sheetViews>
  <sheetFormatPr defaultColWidth="12.57421875" defaultRowHeight="12.75" outlineLevelRow="2" outlineLevelCol="1"/>
  <cols>
    <col min="1" max="1" width="31.00390625" style="14" customWidth="1"/>
    <col min="2" max="2" width="12.57421875" style="14" customWidth="1"/>
    <col min="3" max="3" width="11.57421875" style="14" customWidth="1"/>
    <col min="4" max="4" width="14.28125" style="14" customWidth="1"/>
    <col min="5" max="5" width="14.00390625" style="14" customWidth="1"/>
    <col min="6" max="6" width="12.57421875" style="14" customWidth="1"/>
    <col min="7" max="7" width="11.57421875" style="14" customWidth="1"/>
    <col min="8" max="8" width="14.28125" style="14" customWidth="1"/>
    <col min="9" max="9" width="12.57421875" style="14" customWidth="1"/>
    <col min="10" max="11" width="0" style="14" hidden="1" customWidth="1" outlineLevel="1"/>
    <col min="12" max="16384" width="11.57421875" style="14" customWidth="1"/>
  </cols>
  <sheetData>
    <row r="1" spans="1:9" ht="12.75" customHeight="1">
      <c r="A1" s="15" t="s">
        <v>67</v>
      </c>
      <c r="B1" s="15"/>
      <c r="C1" s="15"/>
      <c r="D1" s="15"/>
      <c r="E1" s="15"/>
      <c r="F1" s="15"/>
      <c r="G1" s="15"/>
      <c r="H1" s="15"/>
      <c r="I1" s="15"/>
    </row>
    <row r="2" spans="1:9" ht="12.75">
      <c r="A2" s="15"/>
      <c r="B2" s="15"/>
      <c r="C2" s="15"/>
      <c r="D2" s="15"/>
      <c r="E2" s="15"/>
      <c r="F2" s="15"/>
      <c r="G2" s="15"/>
      <c r="H2" s="15"/>
      <c r="I2" s="15"/>
    </row>
    <row r="3" spans="1:11" ht="75" customHeight="1">
      <c r="A3" s="31" t="s">
        <v>68</v>
      </c>
      <c r="B3" s="31" t="s">
        <v>69</v>
      </c>
      <c r="C3" s="31"/>
      <c r="D3" s="16" t="s">
        <v>38</v>
      </c>
      <c r="E3" s="16" t="s">
        <v>39</v>
      </c>
      <c r="F3" s="31" t="s">
        <v>70</v>
      </c>
      <c r="G3" s="31"/>
      <c r="H3" s="16" t="s">
        <v>38</v>
      </c>
      <c r="I3" s="16" t="s">
        <v>39</v>
      </c>
      <c r="J3" s="16" t="s">
        <v>71</v>
      </c>
      <c r="K3" s="16" t="s">
        <v>72</v>
      </c>
    </row>
    <row r="4" spans="1:11" ht="60">
      <c r="A4" s="31"/>
      <c r="B4" s="16" t="s">
        <v>43</v>
      </c>
      <c r="C4" s="16" t="s">
        <v>44</v>
      </c>
      <c r="D4" s="16" t="s">
        <v>45</v>
      </c>
      <c r="E4" s="16" t="s">
        <v>45</v>
      </c>
      <c r="F4" s="16" t="s">
        <v>43</v>
      </c>
      <c r="G4" s="16" t="s">
        <v>46</v>
      </c>
      <c r="H4" s="31" t="s">
        <v>45</v>
      </c>
      <c r="I4" s="31" t="s">
        <v>45</v>
      </c>
      <c r="J4" s="17"/>
      <c r="K4" s="17"/>
    </row>
    <row r="5" spans="1:11" ht="15.75">
      <c r="A5" s="18" t="s">
        <v>47</v>
      </c>
      <c r="B5" s="18"/>
      <c r="C5" s="18"/>
      <c r="D5" s="18"/>
      <c r="E5" s="18"/>
      <c r="F5" s="18"/>
      <c r="G5" s="18"/>
      <c r="H5" s="18"/>
      <c r="I5" s="18"/>
      <c r="J5" s="17"/>
      <c r="K5" s="17"/>
    </row>
    <row r="6" spans="1:11" ht="31.5" hidden="1" outlineLevel="1">
      <c r="A6" s="24" t="s">
        <v>73</v>
      </c>
      <c r="B6" s="20"/>
      <c r="C6" s="20"/>
      <c r="D6" s="20"/>
      <c r="E6" s="20"/>
      <c r="F6" s="21"/>
      <c r="G6" s="21"/>
      <c r="H6" s="21"/>
      <c r="I6" s="21"/>
      <c r="J6" s="17"/>
      <c r="K6" s="17"/>
    </row>
    <row r="7" spans="1:11" ht="15.75" hidden="1" outlineLevel="1">
      <c r="A7" s="21" t="s">
        <v>74</v>
      </c>
      <c r="B7" s="22"/>
      <c r="C7" s="22"/>
      <c r="D7" s="23"/>
      <c r="E7" s="23"/>
      <c r="F7" s="21"/>
      <c r="G7" s="21"/>
      <c r="H7" s="23"/>
      <c r="I7" s="21"/>
      <c r="J7" s="22"/>
      <c r="K7" s="21"/>
    </row>
    <row r="8" spans="1:11" ht="15.75" hidden="1" outlineLevel="1">
      <c r="A8" s="21" t="s">
        <v>75</v>
      </c>
      <c r="B8" s="22"/>
      <c r="C8" s="22"/>
      <c r="D8" s="23"/>
      <c r="E8" s="23"/>
      <c r="F8" s="21"/>
      <c r="G8" s="21"/>
      <c r="H8" s="23"/>
      <c r="I8" s="23"/>
      <c r="J8" s="22"/>
      <c r="K8" s="21"/>
    </row>
    <row r="9" spans="1:11" ht="31.5">
      <c r="A9" s="24" t="s">
        <v>76</v>
      </c>
      <c r="B9" s="22"/>
      <c r="C9" s="22"/>
      <c r="D9" s="23"/>
      <c r="E9" s="23"/>
      <c r="F9" s="21"/>
      <c r="G9" s="21"/>
      <c r="H9" s="23"/>
      <c r="I9" s="21"/>
      <c r="J9" s="22"/>
      <c r="K9" s="21"/>
    </row>
    <row r="10" spans="1:11" ht="15.75">
      <c r="A10" s="21" t="s">
        <v>74</v>
      </c>
      <c r="B10" s="22">
        <v>25.91</v>
      </c>
      <c r="C10" s="22">
        <v>25.91</v>
      </c>
      <c r="D10" s="23">
        <f>C10/B10*100</f>
        <v>100</v>
      </c>
      <c r="E10" s="23">
        <f>C10/J10*100</f>
        <v>100</v>
      </c>
      <c r="F10" s="21">
        <v>29.09</v>
      </c>
      <c r="G10" s="21">
        <v>29.09</v>
      </c>
      <c r="H10" s="23">
        <f>G10/F10*100</f>
        <v>100</v>
      </c>
      <c r="I10" s="23">
        <f>G10/K10*100</f>
        <v>100</v>
      </c>
      <c r="J10" s="22">
        <v>25.91</v>
      </c>
      <c r="K10" s="21">
        <v>29.09</v>
      </c>
    </row>
    <row r="11" spans="1:11" ht="15.75">
      <c r="A11" s="21" t="s">
        <v>75</v>
      </c>
      <c r="B11" s="22">
        <v>25.91</v>
      </c>
      <c r="C11" s="22">
        <v>25.91</v>
      </c>
      <c r="D11" s="23">
        <f>C11/B11*100</f>
        <v>100</v>
      </c>
      <c r="E11" s="23">
        <f>C11/J11*100</f>
        <v>100</v>
      </c>
      <c r="F11" s="21">
        <v>29.09</v>
      </c>
      <c r="G11" s="21">
        <v>29.09</v>
      </c>
      <c r="H11" s="23">
        <f>G11/F11*100</f>
        <v>100</v>
      </c>
      <c r="I11" s="23">
        <f>G11/K11*100</f>
        <v>100</v>
      </c>
      <c r="J11" s="22">
        <v>25.91</v>
      </c>
      <c r="K11" s="21">
        <v>29.09</v>
      </c>
    </row>
    <row r="12" spans="1:11" ht="15.75">
      <c r="A12" s="18" t="s">
        <v>51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15.75" hidden="1" outlineLevel="2">
      <c r="A13" s="24" t="s">
        <v>77</v>
      </c>
      <c r="B13" s="20"/>
      <c r="C13" s="20"/>
      <c r="D13" s="20"/>
      <c r="E13" s="20"/>
      <c r="F13" s="21"/>
      <c r="G13" s="21"/>
      <c r="H13" s="21"/>
      <c r="I13" s="21"/>
      <c r="J13" s="20"/>
      <c r="K13" s="21"/>
    </row>
    <row r="14" spans="1:11" ht="15.75" hidden="1" outlineLevel="2">
      <c r="A14" s="21" t="s">
        <v>74</v>
      </c>
      <c r="B14" s="22"/>
      <c r="C14" s="22"/>
      <c r="D14" s="23"/>
      <c r="E14" s="23"/>
      <c r="F14" s="21"/>
      <c r="G14" s="21"/>
      <c r="H14" s="23"/>
      <c r="I14" s="21"/>
      <c r="J14" s="22"/>
      <c r="K14" s="21"/>
    </row>
    <row r="15" spans="1:11" ht="15.75" hidden="1" outlineLevel="2">
      <c r="A15" s="21" t="s">
        <v>75</v>
      </c>
      <c r="B15" s="21"/>
      <c r="C15" s="21"/>
      <c r="D15" s="23"/>
      <c r="E15" s="21"/>
      <c r="F15" s="22"/>
      <c r="G15" s="22"/>
      <c r="H15" s="23"/>
      <c r="I15" s="23"/>
      <c r="J15" s="21"/>
      <c r="K15" s="22"/>
    </row>
    <row r="16" spans="1:11" ht="12.75" customHeight="1" hidden="1" outlineLevel="1" collapsed="1">
      <c r="A16" s="24" t="s">
        <v>78</v>
      </c>
      <c r="B16" s="21"/>
      <c r="C16" s="21"/>
      <c r="D16" s="23"/>
      <c r="E16" s="21"/>
      <c r="F16" s="21"/>
      <c r="G16" s="21"/>
      <c r="H16" s="21"/>
      <c r="I16" s="21"/>
      <c r="J16" s="21"/>
      <c r="K16" s="21"/>
    </row>
    <row r="17" spans="1:11" ht="15.75" hidden="1" outlineLevel="1">
      <c r="A17" s="21" t="s">
        <v>74</v>
      </c>
      <c r="B17" s="22"/>
      <c r="C17" s="22"/>
      <c r="D17" s="23"/>
      <c r="E17" s="23"/>
      <c r="F17" s="21"/>
      <c r="G17" s="21"/>
      <c r="H17" s="23"/>
      <c r="I17" s="21"/>
      <c r="J17" s="22"/>
      <c r="K17" s="21"/>
    </row>
    <row r="18" spans="1:11" ht="15.75" hidden="1" outlineLevel="1">
      <c r="A18" s="21" t="s">
        <v>75</v>
      </c>
      <c r="B18" s="22"/>
      <c r="C18" s="22"/>
      <c r="D18" s="23"/>
      <c r="E18" s="21"/>
      <c r="F18" s="22"/>
      <c r="G18" s="22"/>
      <c r="H18" s="23"/>
      <c r="I18" s="23"/>
      <c r="J18" s="22"/>
      <c r="K18" s="22"/>
    </row>
    <row r="19" spans="1:11" ht="15.75">
      <c r="A19" s="24" t="s">
        <v>79</v>
      </c>
      <c r="B19" s="22"/>
      <c r="C19" s="22"/>
      <c r="D19" s="23"/>
      <c r="E19" s="21"/>
      <c r="F19" s="22"/>
      <c r="G19" s="22"/>
      <c r="H19" s="23"/>
      <c r="I19" s="23"/>
      <c r="J19" s="22"/>
      <c r="K19" s="22"/>
    </row>
    <row r="20" spans="1:11" ht="15.75">
      <c r="A20" s="21" t="s">
        <v>74</v>
      </c>
      <c r="B20" s="22">
        <v>27.11</v>
      </c>
      <c r="C20" s="22">
        <v>27.11</v>
      </c>
      <c r="D20" s="23">
        <f>C20/B20*100</f>
        <v>100</v>
      </c>
      <c r="E20" s="23" t="s">
        <v>62</v>
      </c>
      <c r="F20" s="22">
        <v>41</v>
      </c>
      <c r="G20" s="22">
        <v>41</v>
      </c>
      <c r="H20" s="23">
        <f>G20/F20*100</f>
        <v>100</v>
      </c>
      <c r="I20" s="23" t="s">
        <v>62</v>
      </c>
      <c r="J20" s="22" t="s">
        <v>62</v>
      </c>
      <c r="K20" s="22" t="s">
        <v>62</v>
      </c>
    </row>
    <row r="21" spans="1:11" ht="15.75">
      <c r="A21" s="21" t="s">
        <v>75</v>
      </c>
      <c r="B21" s="22">
        <v>27.11</v>
      </c>
      <c r="C21" s="22">
        <v>27.11</v>
      </c>
      <c r="D21" s="23">
        <f>C21/B21*100</f>
        <v>100</v>
      </c>
      <c r="E21" s="23" t="s">
        <v>62</v>
      </c>
      <c r="F21" s="22">
        <v>41</v>
      </c>
      <c r="G21" s="22">
        <v>41</v>
      </c>
      <c r="H21" s="23">
        <f>G21/F21*100</f>
        <v>100</v>
      </c>
      <c r="I21" s="23" t="s">
        <v>62</v>
      </c>
      <c r="J21" s="21" t="s">
        <v>62</v>
      </c>
      <c r="K21" s="22" t="s">
        <v>62</v>
      </c>
    </row>
    <row r="22" spans="1:11" ht="15.75">
      <c r="A22" s="32" t="s">
        <v>56</v>
      </c>
      <c r="B22" s="32"/>
      <c r="C22" s="32"/>
      <c r="D22" s="32"/>
      <c r="E22" s="32"/>
      <c r="F22" s="32"/>
      <c r="G22" s="32"/>
      <c r="H22" s="32"/>
      <c r="I22" s="32"/>
      <c r="J22" s="18"/>
      <c r="K22" s="18"/>
    </row>
    <row r="23" spans="1:11" ht="15.75">
      <c r="A23" s="21" t="s">
        <v>74</v>
      </c>
      <c r="B23" s="22">
        <v>25.76</v>
      </c>
      <c r="C23" s="22">
        <v>25.76</v>
      </c>
      <c r="D23" s="23">
        <f>C23/B23*100</f>
        <v>100</v>
      </c>
      <c r="E23" s="23">
        <f>C23/J23*100</f>
        <v>110.03844510892782</v>
      </c>
      <c r="F23" s="22" t="s">
        <v>62</v>
      </c>
      <c r="G23" s="22" t="s">
        <v>62</v>
      </c>
      <c r="H23" s="23" t="s">
        <v>62</v>
      </c>
      <c r="I23" s="23" t="s">
        <v>62</v>
      </c>
      <c r="J23" s="22">
        <v>23.41</v>
      </c>
      <c r="K23" s="22" t="s">
        <v>62</v>
      </c>
    </row>
    <row r="24" spans="1:11" ht="15.75">
      <c r="A24" s="21" t="s">
        <v>75</v>
      </c>
      <c r="B24" s="22">
        <v>33</v>
      </c>
      <c r="C24" s="22">
        <v>33</v>
      </c>
      <c r="D24" s="23">
        <f>C24/B24*100</f>
        <v>100</v>
      </c>
      <c r="E24" s="23">
        <f>C24/J24*100</f>
        <v>104.8951048951049</v>
      </c>
      <c r="F24" s="21" t="s">
        <v>62</v>
      </c>
      <c r="G24" s="21" t="s">
        <v>62</v>
      </c>
      <c r="H24" s="21" t="s">
        <v>62</v>
      </c>
      <c r="I24" s="21" t="s">
        <v>62</v>
      </c>
      <c r="J24" s="21">
        <v>31.46</v>
      </c>
      <c r="K24" s="21" t="s">
        <v>62</v>
      </c>
    </row>
    <row r="25" spans="1:11" ht="15.75">
      <c r="A25" s="32" t="s">
        <v>57</v>
      </c>
      <c r="B25" s="32"/>
      <c r="C25" s="32"/>
      <c r="D25" s="32"/>
      <c r="E25" s="32"/>
      <c r="F25" s="32"/>
      <c r="G25" s="32"/>
      <c r="H25" s="32"/>
      <c r="I25" s="32"/>
      <c r="J25" s="18"/>
      <c r="K25" s="18"/>
    </row>
    <row r="26" spans="1:11" ht="44.25" customHeight="1">
      <c r="A26" s="24" t="s">
        <v>78</v>
      </c>
      <c r="B26" s="21"/>
      <c r="C26" s="21"/>
      <c r="D26" s="23"/>
      <c r="E26" s="21"/>
      <c r="F26" s="21"/>
      <c r="G26" s="21"/>
      <c r="H26" s="21"/>
      <c r="I26" s="21"/>
      <c r="J26" s="21"/>
      <c r="K26" s="21"/>
    </row>
    <row r="27" spans="1:11" ht="15.75">
      <c r="A27" s="21" t="s">
        <v>74</v>
      </c>
      <c r="B27" s="22">
        <v>24.15</v>
      </c>
      <c r="C27" s="22">
        <v>24.15</v>
      </c>
      <c r="D27" s="23">
        <f>C27/B27*100</f>
        <v>100</v>
      </c>
      <c r="E27" s="23">
        <f>C27/J27*100</f>
        <v>103.2492518170158</v>
      </c>
      <c r="F27" s="22" t="s">
        <v>62</v>
      </c>
      <c r="G27" s="22" t="s">
        <v>62</v>
      </c>
      <c r="H27" s="23" t="s">
        <v>62</v>
      </c>
      <c r="I27" s="23" t="s">
        <v>62</v>
      </c>
      <c r="J27" s="22">
        <v>23.39</v>
      </c>
      <c r="K27" s="22" t="s">
        <v>62</v>
      </c>
    </row>
    <row r="28" spans="1:11" ht="15.75">
      <c r="A28" s="21" t="s">
        <v>75</v>
      </c>
      <c r="B28" s="22">
        <v>24.15</v>
      </c>
      <c r="C28" s="22">
        <v>24.15</v>
      </c>
      <c r="D28" s="23">
        <f>C28/B28*100</f>
        <v>100</v>
      </c>
      <c r="E28" s="23">
        <f>C28/J28*100</f>
        <v>100</v>
      </c>
      <c r="F28" s="22" t="s">
        <v>62</v>
      </c>
      <c r="G28" s="22" t="s">
        <v>62</v>
      </c>
      <c r="H28" s="23" t="s">
        <v>62</v>
      </c>
      <c r="I28" s="23" t="s">
        <v>62</v>
      </c>
      <c r="J28" s="22">
        <v>24.15</v>
      </c>
      <c r="K28" s="22" t="s">
        <v>62</v>
      </c>
    </row>
    <row r="29" spans="1:11" ht="31.5">
      <c r="A29" s="24" t="s">
        <v>76</v>
      </c>
      <c r="B29" s="20"/>
      <c r="C29" s="20"/>
      <c r="D29" s="20"/>
      <c r="E29" s="20"/>
      <c r="F29" s="21"/>
      <c r="G29" s="21"/>
      <c r="H29" s="21"/>
      <c r="I29" s="21"/>
      <c r="J29" s="20"/>
      <c r="K29" s="21"/>
    </row>
    <row r="30" spans="1:11" ht="15.75">
      <c r="A30" s="21" t="s">
        <v>74</v>
      </c>
      <c r="B30" s="22">
        <v>24.15</v>
      </c>
      <c r="C30" s="22">
        <v>24.15</v>
      </c>
      <c r="D30" s="23">
        <f>C30/B30*100</f>
        <v>100</v>
      </c>
      <c r="E30" s="23">
        <f>C30/J30*100</f>
        <v>103.2492518170158</v>
      </c>
      <c r="F30" s="22" t="s">
        <v>62</v>
      </c>
      <c r="G30" s="22" t="s">
        <v>62</v>
      </c>
      <c r="H30" s="23" t="s">
        <v>62</v>
      </c>
      <c r="I30" s="23" t="s">
        <v>62</v>
      </c>
      <c r="J30" s="22">
        <v>23.39</v>
      </c>
      <c r="K30" s="22" t="s">
        <v>62</v>
      </c>
    </row>
    <row r="31" spans="1:11" ht="15.75">
      <c r="A31" s="21" t="s">
        <v>75</v>
      </c>
      <c r="B31" s="22">
        <v>24.15</v>
      </c>
      <c r="C31" s="22">
        <v>24.15</v>
      </c>
      <c r="D31" s="23">
        <f>C31/B31*100</f>
        <v>100</v>
      </c>
      <c r="E31" s="23">
        <f>C31/J31*100</f>
        <v>100</v>
      </c>
      <c r="F31" s="22" t="s">
        <v>62</v>
      </c>
      <c r="G31" s="22" t="s">
        <v>62</v>
      </c>
      <c r="H31" s="23" t="s">
        <v>62</v>
      </c>
      <c r="I31" s="23" t="s">
        <v>62</v>
      </c>
      <c r="J31" s="22">
        <v>24.15</v>
      </c>
      <c r="K31" s="22" t="s">
        <v>62</v>
      </c>
    </row>
    <row r="32" spans="1:11" ht="31.5">
      <c r="A32" s="24" t="s">
        <v>80</v>
      </c>
      <c r="B32" s="20"/>
      <c r="C32" s="20"/>
      <c r="D32" s="20"/>
      <c r="E32" s="20"/>
      <c r="F32" s="21"/>
      <c r="G32" s="21"/>
      <c r="H32" s="21"/>
      <c r="I32" s="21"/>
      <c r="J32" s="20"/>
      <c r="K32" s="21"/>
    </row>
    <row r="33" spans="1:11" ht="15.75">
      <c r="A33" s="21" t="s">
        <v>74</v>
      </c>
      <c r="B33" s="22" t="s">
        <v>62</v>
      </c>
      <c r="C33" s="22" t="s">
        <v>62</v>
      </c>
      <c r="D33" s="23" t="s">
        <v>62</v>
      </c>
      <c r="E33" s="23" t="s">
        <v>62</v>
      </c>
      <c r="F33" s="22">
        <v>23.99</v>
      </c>
      <c r="G33" s="22">
        <v>26.66</v>
      </c>
      <c r="H33" s="23">
        <f>G33/F33*100</f>
        <v>111.12963734889539</v>
      </c>
      <c r="I33" s="23">
        <f>G33/K33*100</f>
        <v>105.20915548539858</v>
      </c>
      <c r="J33" s="22" t="s">
        <v>62</v>
      </c>
      <c r="K33" s="22">
        <v>25.34</v>
      </c>
    </row>
    <row r="34" spans="1:11" ht="15.75">
      <c r="A34" s="21" t="s">
        <v>75</v>
      </c>
      <c r="B34" s="22" t="s">
        <v>62</v>
      </c>
      <c r="C34" s="22" t="s">
        <v>62</v>
      </c>
      <c r="D34" s="23" t="s">
        <v>62</v>
      </c>
      <c r="E34" s="23" t="s">
        <v>62</v>
      </c>
      <c r="F34" s="22">
        <v>26.66</v>
      </c>
      <c r="G34" s="22">
        <v>26.66</v>
      </c>
      <c r="H34" s="23">
        <f>G34/F34*100</f>
        <v>100</v>
      </c>
      <c r="I34" s="23">
        <f>G34/K34*100</f>
        <v>100</v>
      </c>
      <c r="J34" s="22" t="s">
        <v>62</v>
      </c>
      <c r="K34" s="22">
        <v>26.66</v>
      </c>
    </row>
    <row r="35" spans="1:11" ht="15.75">
      <c r="A35" s="18" t="s">
        <v>55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1" ht="43.5" customHeight="1">
      <c r="A36" s="24" t="s">
        <v>78</v>
      </c>
      <c r="B36" s="22"/>
      <c r="C36" s="22"/>
      <c r="D36" s="23"/>
      <c r="E36" s="21"/>
      <c r="F36" s="21"/>
      <c r="G36" s="21"/>
      <c r="H36" s="21"/>
      <c r="I36" s="21"/>
      <c r="J36" s="22"/>
      <c r="K36" s="21"/>
    </row>
    <row r="37" spans="1:11" ht="15.75">
      <c r="A37" s="21" t="s">
        <v>74</v>
      </c>
      <c r="B37" s="22">
        <v>28.5</v>
      </c>
      <c r="C37" s="22">
        <v>28.5</v>
      </c>
      <c r="D37" s="23">
        <f>C37/B37*100</f>
        <v>100</v>
      </c>
      <c r="E37" s="23">
        <f>C37/J37*100</f>
        <v>100</v>
      </c>
      <c r="F37" s="33">
        <v>32</v>
      </c>
      <c r="G37" s="33">
        <v>32</v>
      </c>
      <c r="H37" s="23">
        <f>G37/F37*100</f>
        <v>100</v>
      </c>
      <c r="I37" s="23">
        <f>G37/K37*100</f>
        <v>100</v>
      </c>
      <c r="J37" s="22">
        <v>28.5</v>
      </c>
      <c r="K37" s="33">
        <v>32</v>
      </c>
    </row>
    <row r="38" spans="1:11" ht="15.75">
      <c r="A38" s="21" t="s">
        <v>75</v>
      </c>
      <c r="B38" s="22">
        <v>29</v>
      </c>
      <c r="C38" s="22">
        <v>29</v>
      </c>
      <c r="D38" s="23">
        <f>C38/B38*100</f>
        <v>100</v>
      </c>
      <c r="E38" s="23">
        <f>C38/J38*100</f>
        <v>100</v>
      </c>
      <c r="F38" s="33">
        <v>34.2</v>
      </c>
      <c r="G38" s="33">
        <v>34.2</v>
      </c>
      <c r="H38" s="23">
        <f>G38/F38*100</f>
        <v>100</v>
      </c>
      <c r="I38" s="23">
        <f>G38/K38*100</f>
        <v>100</v>
      </c>
      <c r="J38" s="22">
        <v>29</v>
      </c>
      <c r="K38" s="33">
        <v>34.2</v>
      </c>
    </row>
    <row r="39" spans="1:11" ht="31.5">
      <c r="A39" s="24" t="s">
        <v>80</v>
      </c>
      <c r="B39" s="22"/>
      <c r="C39" s="22"/>
      <c r="D39" s="20"/>
      <c r="E39" s="25"/>
      <c r="F39" s="21"/>
      <c r="G39" s="21"/>
      <c r="H39" s="23"/>
      <c r="I39" s="23"/>
      <c r="J39" s="22"/>
      <c r="K39" s="21"/>
    </row>
    <row r="40" spans="1:11" ht="15.75">
      <c r="A40" s="21" t="s">
        <v>74</v>
      </c>
      <c r="B40" s="22">
        <v>28.38</v>
      </c>
      <c r="C40" s="22">
        <v>28.38</v>
      </c>
      <c r="D40" s="23">
        <f>C40/B40*100</f>
        <v>100</v>
      </c>
      <c r="E40" s="23">
        <f>C40/J40*100</f>
        <v>100</v>
      </c>
      <c r="F40" s="22">
        <v>31.46</v>
      </c>
      <c r="G40" s="22">
        <v>31.46</v>
      </c>
      <c r="H40" s="23">
        <f>G40/F40*100</f>
        <v>100</v>
      </c>
      <c r="I40" s="23">
        <f>G40/K40*100</f>
        <v>100</v>
      </c>
      <c r="J40" s="22">
        <v>28.38</v>
      </c>
      <c r="K40" s="22">
        <v>31.46</v>
      </c>
    </row>
    <row r="41" spans="1:11" ht="15.75">
      <c r="A41" s="21" t="s">
        <v>75</v>
      </c>
      <c r="B41" s="22">
        <v>29.04</v>
      </c>
      <c r="C41" s="22">
        <v>29.04</v>
      </c>
      <c r="D41" s="23">
        <f>C41/B41*100</f>
        <v>100</v>
      </c>
      <c r="E41" s="23">
        <f>C41/J41*100</f>
        <v>100</v>
      </c>
      <c r="F41" s="22">
        <v>33.66</v>
      </c>
      <c r="G41" s="22">
        <v>33.66</v>
      </c>
      <c r="H41" s="23">
        <f>G41/F41*100</f>
        <v>100</v>
      </c>
      <c r="I41" s="23">
        <f>G41/K41*100</f>
        <v>100</v>
      </c>
      <c r="J41" s="22">
        <v>29.04</v>
      </c>
      <c r="K41" s="22">
        <v>33.66</v>
      </c>
    </row>
    <row r="42" spans="1:11" ht="15.75">
      <c r="A42" s="34"/>
      <c r="B42" s="34"/>
      <c r="C42" s="34"/>
      <c r="D42" s="30"/>
      <c r="E42" s="34"/>
      <c r="F42" s="35"/>
      <c r="G42" s="35"/>
      <c r="H42" s="30"/>
      <c r="I42" s="30"/>
      <c r="J42" s="34"/>
      <c r="K42" s="35"/>
    </row>
    <row r="43" spans="1:11" ht="75" customHeight="1">
      <c r="A43" s="31" t="s">
        <v>68</v>
      </c>
      <c r="B43" s="31" t="s">
        <v>69</v>
      </c>
      <c r="C43" s="31"/>
      <c r="D43" s="16" t="s">
        <v>38</v>
      </c>
      <c r="E43" s="16" t="s">
        <v>39</v>
      </c>
      <c r="F43" s="31" t="s">
        <v>81</v>
      </c>
      <c r="G43" s="31"/>
      <c r="H43" s="16" t="s">
        <v>38</v>
      </c>
      <c r="I43" s="16" t="s">
        <v>39</v>
      </c>
      <c r="J43" s="31" t="s">
        <v>69</v>
      </c>
      <c r="K43" s="31" t="s">
        <v>81</v>
      </c>
    </row>
    <row r="44" spans="1:11" ht="60">
      <c r="A44" s="31"/>
      <c r="B44" s="16" t="s">
        <v>43</v>
      </c>
      <c r="C44" s="16" t="s">
        <v>44</v>
      </c>
      <c r="D44" s="16" t="s">
        <v>45</v>
      </c>
      <c r="E44" s="16" t="s">
        <v>45</v>
      </c>
      <c r="F44" s="16" t="s">
        <v>43</v>
      </c>
      <c r="G44" s="16" t="s">
        <v>46</v>
      </c>
      <c r="H44" s="31" t="s">
        <v>45</v>
      </c>
      <c r="I44" s="31" t="s">
        <v>45</v>
      </c>
      <c r="J44" s="16" t="s">
        <v>60</v>
      </c>
      <c r="K44" s="16" t="s">
        <v>60</v>
      </c>
    </row>
    <row r="45" spans="1:11" ht="15.75">
      <c r="A45" s="18" t="s">
        <v>82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1" ht="31.5">
      <c r="A46" s="24" t="s">
        <v>80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 ht="15.75">
      <c r="A47" s="21" t="s">
        <v>74</v>
      </c>
      <c r="B47" s="22">
        <v>24.77</v>
      </c>
      <c r="C47" s="22">
        <v>24.81</v>
      </c>
      <c r="D47" s="23">
        <f>C47/B47*100</f>
        <v>100.16148566814695</v>
      </c>
      <c r="E47" s="23">
        <f>C47/J47*100</f>
        <v>106.75559380378658</v>
      </c>
      <c r="F47" s="22">
        <v>26.68</v>
      </c>
      <c r="G47" s="22">
        <v>26.73</v>
      </c>
      <c r="H47" s="23">
        <f>G47/F47*100</f>
        <v>100.18740629685156</v>
      </c>
      <c r="I47" s="23">
        <f>G47/K47*100</f>
        <v>105.11207235548565</v>
      </c>
      <c r="J47" s="22">
        <v>23.24</v>
      </c>
      <c r="K47" s="22">
        <v>25.43</v>
      </c>
    </row>
    <row r="48" spans="1:11" ht="15.75">
      <c r="A48" s="21" t="s">
        <v>75</v>
      </c>
      <c r="B48" s="22">
        <v>25.57</v>
      </c>
      <c r="C48" s="22">
        <v>25.57</v>
      </c>
      <c r="D48" s="23">
        <f>C48/B48*100</f>
        <v>100</v>
      </c>
      <c r="E48" s="23">
        <f>C48/J48*100</f>
        <v>97.85686949866054</v>
      </c>
      <c r="F48" s="21">
        <v>27.67</v>
      </c>
      <c r="G48" s="21">
        <v>27.89</v>
      </c>
      <c r="H48" s="23">
        <f>G48/F48*100</f>
        <v>100.79508492952655</v>
      </c>
      <c r="I48" s="23">
        <f>G48/K48*100</f>
        <v>99.6783416726233</v>
      </c>
      <c r="J48" s="22">
        <v>26.13</v>
      </c>
      <c r="K48" s="21">
        <v>27.98</v>
      </c>
    </row>
    <row r="49" spans="1:11" ht="31.5">
      <c r="A49" s="24" t="s">
        <v>83</v>
      </c>
      <c r="B49" s="20"/>
      <c r="C49" s="20"/>
      <c r="D49" s="20"/>
      <c r="E49" s="25"/>
      <c r="F49" s="20"/>
      <c r="G49" s="20"/>
      <c r="H49" s="20"/>
      <c r="I49" s="25"/>
      <c r="J49" s="20"/>
      <c r="K49" s="20"/>
    </row>
    <row r="50" spans="1:11" ht="15.75">
      <c r="A50" s="21" t="s">
        <v>74</v>
      </c>
      <c r="B50" s="22">
        <v>28.5</v>
      </c>
      <c r="C50" s="22">
        <v>28.5</v>
      </c>
      <c r="D50" s="23">
        <f>C50/B50*100</f>
        <v>100</v>
      </c>
      <c r="E50" s="23">
        <f>C50/J50*100</f>
        <v>100</v>
      </c>
      <c r="F50" s="22">
        <v>32</v>
      </c>
      <c r="G50" s="22">
        <v>32</v>
      </c>
      <c r="H50" s="23">
        <f>G50/F50*100</f>
        <v>100</v>
      </c>
      <c r="I50" s="23">
        <f>G50/K50*100</f>
        <v>100</v>
      </c>
      <c r="J50" s="22">
        <v>28.5</v>
      </c>
      <c r="K50" s="22">
        <v>32</v>
      </c>
    </row>
    <row r="51" spans="1:11" ht="15.75">
      <c r="A51" s="21" t="s">
        <v>75</v>
      </c>
      <c r="B51" s="22">
        <v>28.5</v>
      </c>
      <c r="C51" s="22">
        <v>28.5</v>
      </c>
      <c r="D51" s="23">
        <f>C51/B51*100</f>
        <v>100</v>
      </c>
      <c r="E51" s="23">
        <f>C51/J51*100</f>
        <v>100</v>
      </c>
      <c r="F51" s="22">
        <v>32</v>
      </c>
      <c r="G51" s="22">
        <v>32</v>
      </c>
      <c r="H51" s="23">
        <f>G51/F51*100</f>
        <v>100</v>
      </c>
      <c r="I51" s="23">
        <f>G51/K51*100</f>
        <v>100</v>
      </c>
      <c r="J51" s="22">
        <v>28.5</v>
      </c>
      <c r="K51" s="22">
        <v>32</v>
      </c>
    </row>
    <row r="52" spans="1:11" ht="46.5" customHeight="1">
      <c r="A52" s="24" t="s">
        <v>78</v>
      </c>
      <c r="B52" s="21"/>
      <c r="C52" s="21"/>
      <c r="D52" s="23"/>
      <c r="E52" s="23"/>
      <c r="F52" s="21"/>
      <c r="G52" s="21"/>
      <c r="H52" s="23"/>
      <c r="I52" s="23"/>
      <c r="J52" s="21"/>
      <c r="K52" s="21"/>
    </row>
    <row r="53" spans="1:11" ht="15.75">
      <c r="A53" s="21" t="s">
        <v>74</v>
      </c>
      <c r="B53" s="22">
        <v>22.2</v>
      </c>
      <c r="C53" s="22">
        <v>22.2</v>
      </c>
      <c r="D53" s="23">
        <f>C53/B53*100</f>
        <v>100</v>
      </c>
      <c r="E53" s="23">
        <f>C53/J53*100</f>
        <v>100</v>
      </c>
      <c r="F53" s="22">
        <v>25.9</v>
      </c>
      <c r="G53" s="22">
        <v>25.9</v>
      </c>
      <c r="H53" s="23">
        <f>G53/F53*100</f>
        <v>100</v>
      </c>
      <c r="I53" s="23">
        <f>G53/K53*100</f>
        <v>100</v>
      </c>
      <c r="J53" s="22">
        <v>22.2</v>
      </c>
      <c r="K53" s="22">
        <v>25.9</v>
      </c>
    </row>
    <row r="54" spans="1:11" ht="15.75">
      <c r="A54" s="21" t="s">
        <v>75</v>
      </c>
      <c r="B54" s="22">
        <v>22.2</v>
      </c>
      <c r="C54" s="22">
        <v>22.2</v>
      </c>
      <c r="D54" s="23">
        <f>C54/B54*100</f>
        <v>100</v>
      </c>
      <c r="E54" s="23">
        <f>C54/J54*100</f>
        <v>100</v>
      </c>
      <c r="F54" s="22">
        <v>25.9</v>
      </c>
      <c r="G54" s="22">
        <v>25.9</v>
      </c>
      <c r="H54" s="23">
        <f>G54/F54*100</f>
        <v>100</v>
      </c>
      <c r="I54" s="23">
        <f>G54/K54*100</f>
        <v>100</v>
      </c>
      <c r="J54" s="22">
        <v>22.2</v>
      </c>
      <c r="K54" s="22">
        <v>25.9</v>
      </c>
    </row>
    <row r="55" spans="1:11" ht="47.25">
      <c r="A55" s="24" t="s">
        <v>84</v>
      </c>
      <c r="B55" s="21"/>
      <c r="C55" s="21"/>
      <c r="D55" s="23"/>
      <c r="E55" s="23"/>
      <c r="F55" s="21"/>
      <c r="G55" s="21"/>
      <c r="H55" s="23"/>
      <c r="I55" s="23"/>
      <c r="J55" s="21"/>
      <c r="K55" s="21"/>
    </row>
    <row r="56" spans="1:11" ht="15.75">
      <c r="A56" s="21" t="s">
        <v>74</v>
      </c>
      <c r="B56" s="22">
        <v>21.1</v>
      </c>
      <c r="C56" s="22">
        <v>21.08</v>
      </c>
      <c r="D56" s="23">
        <f>C56/B56*100</f>
        <v>99.90521327014217</v>
      </c>
      <c r="E56" s="23">
        <f>C56/J56*100</f>
        <v>102.33009708737863</v>
      </c>
      <c r="F56" s="22">
        <v>23.11</v>
      </c>
      <c r="G56" s="22">
        <v>21.47</v>
      </c>
      <c r="H56" s="23">
        <f>G56/F56*100</f>
        <v>92.90350497620078</v>
      </c>
      <c r="I56" s="23">
        <f>G56/K56*100</f>
        <v>95.16843971631207</v>
      </c>
      <c r="J56" s="22">
        <v>20.6</v>
      </c>
      <c r="K56" s="22">
        <v>22.56</v>
      </c>
    </row>
    <row r="57" spans="1:11" ht="15.75">
      <c r="A57" s="21" t="s">
        <v>75</v>
      </c>
      <c r="B57" s="22">
        <v>25.46</v>
      </c>
      <c r="C57" s="22">
        <v>25.06</v>
      </c>
      <c r="D57" s="23">
        <f>C57/B57*100</f>
        <v>98.42890809112332</v>
      </c>
      <c r="E57" s="23">
        <f>C57/J57*100</f>
        <v>91.7948717948718</v>
      </c>
      <c r="F57" s="22">
        <v>27.19</v>
      </c>
      <c r="G57" s="22">
        <v>27.45</v>
      </c>
      <c r="H57" s="23">
        <f>G57/F57*100</f>
        <v>100.95623390952555</v>
      </c>
      <c r="I57" s="23">
        <f>G57/K57*100</f>
        <v>100.54945054945054</v>
      </c>
      <c r="J57" s="22">
        <v>27.3</v>
      </c>
      <c r="K57" s="22">
        <v>27.3</v>
      </c>
    </row>
    <row r="58" spans="1:9" ht="15.75">
      <c r="A58" s="29"/>
      <c r="B58" s="29"/>
      <c r="C58" s="29"/>
      <c r="D58" s="29"/>
      <c r="E58" s="29"/>
      <c r="F58" s="29"/>
      <c r="G58" s="29"/>
      <c r="H58" s="29"/>
      <c r="I58" s="29"/>
    </row>
    <row r="59" spans="1:9" ht="15.75">
      <c r="A59" s="29"/>
      <c r="B59" s="29"/>
      <c r="C59" s="29"/>
      <c r="D59" s="29"/>
      <c r="E59" s="29"/>
      <c r="F59" s="29"/>
      <c r="G59" s="29"/>
      <c r="H59" s="29"/>
      <c r="I59" s="29"/>
    </row>
    <row r="60" spans="1:9" ht="15.75">
      <c r="A60" s="29"/>
      <c r="B60" s="29"/>
      <c r="C60" s="29"/>
      <c r="D60" s="29"/>
      <c r="E60" s="29"/>
      <c r="F60" s="29"/>
      <c r="G60" s="29"/>
      <c r="H60" s="29"/>
      <c r="I60" s="29"/>
    </row>
    <row r="61" spans="1:9" ht="15.75">
      <c r="A61" s="29"/>
      <c r="B61" s="29"/>
      <c r="C61" s="29"/>
      <c r="D61" s="29"/>
      <c r="E61" s="29"/>
      <c r="F61" s="29"/>
      <c r="G61" s="29"/>
      <c r="H61" s="29"/>
      <c r="I61" s="29"/>
    </row>
    <row r="62" spans="1:9" ht="15.75">
      <c r="A62" s="29"/>
      <c r="B62" s="29"/>
      <c r="C62" s="29"/>
      <c r="D62" s="29"/>
      <c r="E62" s="29"/>
      <c r="F62" s="29"/>
      <c r="G62" s="29"/>
      <c r="H62" s="29"/>
      <c r="I62" s="29"/>
    </row>
    <row r="63" spans="1:9" ht="15.75">
      <c r="A63" s="29"/>
      <c r="B63" s="29"/>
      <c r="C63" s="29"/>
      <c r="D63" s="29"/>
      <c r="E63" s="29"/>
      <c r="F63" s="29"/>
      <c r="G63" s="29"/>
      <c r="H63" s="29"/>
      <c r="I63" s="29"/>
    </row>
  </sheetData>
  <sheetProtection selectLockedCells="1" selectUnlockedCells="1"/>
  <mergeCells count="13">
    <mergeCell ref="A1:I2"/>
    <mergeCell ref="A3:A4"/>
    <mergeCell ref="B3:C3"/>
    <mergeCell ref="F3:G3"/>
    <mergeCell ref="A5:I5"/>
    <mergeCell ref="A12:I12"/>
    <mergeCell ref="A22:I22"/>
    <mergeCell ref="A25:I25"/>
    <mergeCell ref="A35:I35"/>
    <mergeCell ref="A43:A44"/>
    <mergeCell ref="B43:C43"/>
    <mergeCell ref="F43:G43"/>
    <mergeCell ref="A45:I45"/>
  </mergeCells>
  <printOptions horizontalCentered="1"/>
  <pageMargins left="0.7875" right="0.7875" top="0.39375" bottom="0.39375" header="0.5118055555555555" footer="0.5118055555555555"/>
  <pageSetup horizontalDpi="300" verticalDpi="300" orientation="landscape" paperSize="9" scale="82"/>
  <rowBreaks count="2" manualBreakCount="2">
    <brk id="24" max="255" man="1"/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zoomScale="86" zoomScaleNormal="86" workbookViewId="0" topLeftCell="A1">
      <selection activeCell="A5" sqref="A5"/>
    </sheetView>
  </sheetViews>
  <sheetFormatPr defaultColWidth="12.57421875" defaultRowHeight="12.75" outlineLevelCol="1"/>
  <cols>
    <col min="1" max="1" width="25.7109375" style="36" customWidth="1"/>
    <col min="2" max="2" width="12.57421875" style="36" customWidth="1"/>
    <col min="3" max="3" width="11.57421875" style="36" customWidth="1"/>
    <col min="4" max="4" width="13.8515625" style="36" customWidth="1"/>
    <col min="5" max="5" width="11.57421875" style="36" customWidth="1"/>
    <col min="6" max="6" width="12.421875" style="36" customWidth="1"/>
    <col min="7" max="7" width="11.57421875" style="36" customWidth="1"/>
    <col min="8" max="8" width="13.57421875" style="36" customWidth="1"/>
    <col min="9" max="9" width="12.28125" style="36" customWidth="1"/>
    <col min="10" max="11" width="0" style="36" hidden="1" customWidth="1" outlineLevel="1"/>
    <col min="12" max="16384" width="11.57421875" style="36" customWidth="1"/>
  </cols>
  <sheetData>
    <row r="1" spans="1:9" ht="29.25" customHeight="1">
      <c r="A1" s="37" t="s">
        <v>85</v>
      </c>
      <c r="B1" s="37"/>
      <c r="C1" s="37"/>
      <c r="D1" s="37"/>
      <c r="E1" s="37"/>
      <c r="F1" s="37"/>
      <c r="G1" s="37"/>
      <c r="H1" s="37"/>
      <c r="I1" s="38"/>
    </row>
    <row r="2" spans="1:5" ht="15.75">
      <c r="A2" s="39"/>
      <c r="B2" s="40"/>
      <c r="C2" s="40"/>
      <c r="D2" s="40"/>
      <c r="E2" s="40"/>
    </row>
    <row r="3" spans="1:11" ht="90" customHeight="1">
      <c r="A3" s="41" t="s">
        <v>68</v>
      </c>
      <c r="B3" s="41" t="s">
        <v>86</v>
      </c>
      <c r="C3" s="41"/>
      <c r="D3" s="41" t="s">
        <v>38</v>
      </c>
      <c r="E3" s="41" t="s">
        <v>39</v>
      </c>
      <c r="F3" s="41" t="s">
        <v>87</v>
      </c>
      <c r="G3" s="41"/>
      <c r="H3" s="41" t="s">
        <v>38</v>
      </c>
      <c r="I3" s="41" t="s">
        <v>39</v>
      </c>
      <c r="J3" s="41" t="s">
        <v>71</v>
      </c>
      <c r="K3" s="41" t="s">
        <v>72</v>
      </c>
    </row>
    <row r="4" spans="1:11" ht="60">
      <c r="A4" s="41"/>
      <c r="B4" s="16" t="s">
        <v>43</v>
      </c>
      <c r="C4" s="16" t="s">
        <v>44</v>
      </c>
      <c r="D4" s="16" t="s">
        <v>45</v>
      </c>
      <c r="E4" s="16" t="s">
        <v>45</v>
      </c>
      <c r="F4" s="16" t="s">
        <v>43</v>
      </c>
      <c r="G4" s="16" t="s">
        <v>46</v>
      </c>
      <c r="H4" s="42" t="s">
        <v>45</v>
      </c>
      <c r="I4" s="42" t="s">
        <v>45</v>
      </c>
      <c r="J4" s="43"/>
      <c r="K4" s="43"/>
    </row>
    <row r="5" spans="1:11" ht="15.75">
      <c r="A5" s="44" t="s">
        <v>47</v>
      </c>
      <c r="B5" s="44"/>
      <c r="C5" s="44"/>
      <c r="D5" s="44"/>
      <c r="E5" s="44"/>
      <c r="F5" s="44"/>
      <c r="G5" s="44"/>
      <c r="H5" s="44"/>
      <c r="I5" s="44"/>
      <c r="J5" s="43"/>
      <c r="K5" s="43"/>
    </row>
    <row r="6" spans="1:11" ht="15.75">
      <c r="A6" s="45" t="s">
        <v>74</v>
      </c>
      <c r="B6" s="46">
        <v>32.8</v>
      </c>
      <c r="C6" s="46">
        <v>32.8</v>
      </c>
      <c r="D6" s="47">
        <f>C6/B6*100</f>
        <v>100</v>
      </c>
      <c r="E6" s="47">
        <f aca="true" t="shared" si="0" ref="E6:E13">C6/J6*100</f>
        <v>100</v>
      </c>
      <c r="F6" s="46">
        <v>38.1</v>
      </c>
      <c r="G6" s="46">
        <v>38.1</v>
      </c>
      <c r="H6" s="47">
        <f>G6/F6*100</f>
        <v>100</v>
      </c>
      <c r="I6" s="47">
        <f aca="true" t="shared" si="1" ref="I6:I13">G6/K6*100</f>
        <v>100</v>
      </c>
      <c r="J6" s="46">
        <v>32.8</v>
      </c>
      <c r="K6" s="46">
        <v>38.1</v>
      </c>
    </row>
    <row r="7" spans="1:11" ht="15.75">
      <c r="A7" s="45" t="s">
        <v>75</v>
      </c>
      <c r="B7" s="46">
        <v>32.8</v>
      </c>
      <c r="C7" s="46">
        <v>32.8</v>
      </c>
      <c r="D7" s="47">
        <f>C7/B7*100</f>
        <v>100</v>
      </c>
      <c r="E7" s="47">
        <f t="shared" si="0"/>
        <v>100</v>
      </c>
      <c r="F7" s="46">
        <v>38.1</v>
      </c>
      <c r="G7" s="46">
        <v>38.1</v>
      </c>
      <c r="H7" s="47">
        <f>G7/F7*100</f>
        <v>100</v>
      </c>
      <c r="I7" s="47">
        <f t="shared" si="1"/>
        <v>100</v>
      </c>
      <c r="J7" s="46">
        <v>32.8</v>
      </c>
      <c r="K7" s="46">
        <v>38.1</v>
      </c>
    </row>
    <row r="8" spans="1:11" ht="15.75">
      <c r="A8" s="44" t="s">
        <v>51</v>
      </c>
      <c r="B8" s="44"/>
      <c r="C8" s="44"/>
      <c r="D8" s="44"/>
      <c r="E8" s="44" t="e">
        <f t="shared" si="0"/>
        <v>#DIV/0!</v>
      </c>
      <c r="F8" s="44"/>
      <c r="G8" s="44"/>
      <c r="H8" s="44"/>
      <c r="I8" s="44" t="e">
        <f t="shared" si="1"/>
        <v>#DIV/0!</v>
      </c>
      <c r="J8" s="44"/>
      <c r="K8" s="44"/>
    </row>
    <row r="9" spans="1:11" ht="15.75">
      <c r="A9" s="45" t="s">
        <v>74</v>
      </c>
      <c r="B9" s="46">
        <v>30.26</v>
      </c>
      <c r="C9" s="46">
        <v>30.26</v>
      </c>
      <c r="D9" s="47">
        <f>C9/B9*100</f>
        <v>100</v>
      </c>
      <c r="E9" s="47">
        <f t="shared" si="0"/>
        <v>109.59797174936618</v>
      </c>
      <c r="F9" s="46">
        <v>46.58</v>
      </c>
      <c r="G9" s="46">
        <v>46.58</v>
      </c>
      <c r="H9" s="47">
        <f>G9/F9*100</f>
        <v>100</v>
      </c>
      <c r="I9" s="47">
        <f t="shared" si="1"/>
        <v>138.3838383838384</v>
      </c>
      <c r="J9" s="46">
        <v>27.61</v>
      </c>
      <c r="K9" s="46">
        <v>33.66</v>
      </c>
    </row>
    <row r="10" spans="1:11" ht="15.75">
      <c r="A10" s="45" t="s">
        <v>75</v>
      </c>
      <c r="B10" s="46">
        <v>30.26</v>
      </c>
      <c r="C10" s="46">
        <v>30.26</v>
      </c>
      <c r="D10" s="47">
        <f>C10/B10*100</f>
        <v>100</v>
      </c>
      <c r="E10" s="47">
        <f t="shared" si="0"/>
        <v>96.77006715701951</v>
      </c>
      <c r="F10" s="46">
        <v>46.58</v>
      </c>
      <c r="G10" s="46">
        <v>46.58</v>
      </c>
      <c r="H10" s="47">
        <f>G10/F10*100</f>
        <v>100</v>
      </c>
      <c r="I10" s="47">
        <f t="shared" si="1"/>
        <v>122.57894736842105</v>
      </c>
      <c r="J10" s="46">
        <v>31.27</v>
      </c>
      <c r="K10" s="46">
        <v>38</v>
      </c>
    </row>
    <row r="11" spans="1:11" ht="15.75">
      <c r="A11" s="44" t="s">
        <v>55</v>
      </c>
      <c r="B11" s="44"/>
      <c r="C11" s="44"/>
      <c r="D11" s="44"/>
      <c r="E11" s="44" t="e">
        <f t="shared" si="0"/>
        <v>#DIV/0!</v>
      </c>
      <c r="F11" s="44"/>
      <c r="G11" s="44"/>
      <c r="H11" s="44"/>
      <c r="I11" s="44" t="e">
        <f t="shared" si="1"/>
        <v>#DIV/0!</v>
      </c>
      <c r="J11" s="44"/>
      <c r="K11" s="44"/>
    </row>
    <row r="12" spans="1:11" ht="15.75">
      <c r="A12" s="45" t="s">
        <v>74</v>
      </c>
      <c r="B12" s="46">
        <v>33.9</v>
      </c>
      <c r="C12" s="46">
        <v>33.9</v>
      </c>
      <c r="D12" s="47">
        <f>C12/B12*100</f>
        <v>100</v>
      </c>
      <c r="E12" s="47">
        <f t="shared" si="0"/>
        <v>100</v>
      </c>
      <c r="F12" s="46">
        <v>37.7</v>
      </c>
      <c r="G12" s="46">
        <v>37.7</v>
      </c>
      <c r="H12" s="47">
        <f>G12/F12*100</f>
        <v>100</v>
      </c>
      <c r="I12" s="47">
        <f t="shared" si="1"/>
        <v>100</v>
      </c>
      <c r="J12" s="46">
        <v>33.9</v>
      </c>
      <c r="K12" s="46">
        <v>37.7</v>
      </c>
    </row>
    <row r="13" spans="1:11" ht="15.75">
      <c r="A13" s="45" t="s">
        <v>75</v>
      </c>
      <c r="B13" s="46">
        <v>34.9</v>
      </c>
      <c r="C13" s="46">
        <v>34.9</v>
      </c>
      <c r="D13" s="47">
        <f>C13/B13*100</f>
        <v>100</v>
      </c>
      <c r="E13" s="47">
        <f t="shared" si="0"/>
        <v>100</v>
      </c>
      <c r="F13" s="46">
        <v>41.4</v>
      </c>
      <c r="G13" s="46">
        <v>41.4</v>
      </c>
      <c r="H13" s="47">
        <f>G13/F13*100</f>
        <v>100</v>
      </c>
      <c r="I13" s="47">
        <f t="shared" si="1"/>
        <v>100</v>
      </c>
      <c r="J13" s="46">
        <v>34.9</v>
      </c>
      <c r="K13" s="46">
        <v>41.4</v>
      </c>
    </row>
    <row r="14" spans="1:11" ht="15.75">
      <c r="A14" s="44" t="s">
        <v>56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1:11" ht="15.75">
      <c r="A15" s="45" t="s">
        <v>74</v>
      </c>
      <c r="B15" s="46">
        <v>25.9</v>
      </c>
      <c r="C15" s="46">
        <v>26.3</v>
      </c>
      <c r="D15" s="47">
        <f>C15/B15*100</f>
        <v>101.54440154440157</v>
      </c>
      <c r="E15" s="47">
        <f>C15/J15*100</f>
        <v>98.50187265917604</v>
      </c>
      <c r="F15" s="46" t="s">
        <v>62</v>
      </c>
      <c r="G15" s="46" t="s">
        <v>62</v>
      </c>
      <c r="H15" s="47" t="s">
        <v>62</v>
      </c>
      <c r="I15" s="47" t="s">
        <v>62</v>
      </c>
      <c r="J15" s="46">
        <v>26.7</v>
      </c>
      <c r="K15" s="46" t="s">
        <v>62</v>
      </c>
    </row>
    <row r="16" spans="1:11" ht="15.75">
      <c r="A16" s="45" t="s">
        <v>75</v>
      </c>
      <c r="B16" s="46">
        <v>41</v>
      </c>
      <c r="C16" s="46">
        <v>41</v>
      </c>
      <c r="D16" s="47">
        <f>C16/B16*100</f>
        <v>100</v>
      </c>
      <c r="E16" s="47">
        <f>C16/J16*100</f>
        <v>98.08612440191389</v>
      </c>
      <c r="F16" s="46" t="s">
        <v>62</v>
      </c>
      <c r="G16" s="46" t="s">
        <v>62</v>
      </c>
      <c r="H16" s="47" t="s">
        <v>62</v>
      </c>
      <c r="I16" s="47" t="s">
        <v>62</v>
      </c>
      <c r="J16" s="46">
        <v>41.8</v>
      </c>
      <c r="K16" s="46" t="s">
        <v>62</v>
      </c>
    </row>
    <row r="17" spans="1:11" ht="15.75">
      <c r="A17" s="48" t="s">
        <v>57</v>
      </c>
      <c r="B17" s="48"/>
      <c r="C17" s="48"/>
      <c r="D17" s="48"/>
      <c r="E17" s="48"/>
      <c r="F17" s="48"/>
      <c r="G17" s="48"/>
      <c r="H17" s="48"/>
      <c r="I17" s="48"/>
      <c r="J17" s="49"/>
      <c r="K17" s="50"/>
    </row>
    <row r="18" spans="1:11" ht="15.75">
      <c r="A18" s="45" t="s">
        <v>74</v>
      </c>
      <c r="B18" s="46">
        <v>27.79</v>
      </c>
      <c r="C18" s="46">
        <v>27.79</v>
      </c>
      <c r="D18" s="47">
        <f>C18/B18*100</f>
        <v>100</v>
      </c>
      <c r="E18" s="47">
        <f>C18/J18*100</f>
        <v>104.8679245283019</v>
      </c>
      <c r="F18" s="46">
        <v>30.25</v>
      </c>
      <c r="G18" s="46">
        <v>31.86</v>
      </c>
      <c r="H18" s="47">
        <f>G18/F18*100</f>
        <v>105.32231404958678</v>
      </c>
      <c r="I18" s="47">
        <f>G18/K18*100</f>
        <v>111.67192429022082</v>
      </c>
      <c r="J18" s="46">
        <v>26.5</v>
      </c>
      <c r="K18" s="46">
        <v>28.53</v>
      </c>
    </row>
    <row r="19" spans="1:11" ht="15.75">
      <c r="A19" s="45" t="s">
        <v>75</v>
      </c>
      <c r="B19" s="46">
        <v>27.79</v>
      </c>
      <c r="C19" s="46">
        <v>27.79</v>
      </c>
      <c r="D19" s="47">
        <f>C19/B19*100</f>
        <v>100</v>
      </c>
      <c r="E19" s="47">
        <f>C19/J19*100</f>
        <v>104.8679245283019</v>
      </c>
      <c r="F19" s="46">
        <v>30.25</v>
      </c>
      <c r="G19" s="46">
        <v>31.86</v>
      </c>
      <c r="H19" s="47">
        <f>G19/F19*100</f>
        <v>105.32231404958678</v>
      </c>
      <c r="I19" s="47">
        <f>G19/K19*100</f>
        <v>111.67192429022082</v>
      </c>
      <c r="J19" s="46">
        <v>26.5</v>
      </c>
      <c r="K19" s="46">
        <v>28.53</v>
      </c>
    </row>
    <row r="21" spans="4:8" ht="15.75">
      <c r="D21" s="51"/>
      <c r="H21" s="51"/>
    </row>
  </sheetData>
  <sheetProtection selectLockedCells="1" selectUnlockedCells="1"/>
  <mergeCells count="9">
    <mergeCell ref="A1:H1"/>
    <mergeCell ref="A3:A4"/>
    <mergeCell ref="B3:C3"/>
    <mergeCell ref="F3:G3"/>
    <mergeCell ref="A5:I5"/>
    <mergeCell ref="A8:I8"/>
    <mergeCell ref="A11:I11"/>
    <mergeCell ref="A14:K14"/>
    <mergeCell ref="A17:I17"/>
  </mergeCells>
  <printOptions horizontalCentered="1"/>
  <pageMargins left="0.7875" right="0.7875" top="0.39375" bottom="0.39375" header="0.5118055555555555" footer="0.5118055555555555"/>
  <pageSetup horizontalDpi="300" verticalDpi="300" orientation="landscape" paperSize="9" scale="8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zoomScale="86" zoomScaleNormal="86" workbookViewId="0" topLeftCell="A4">
      <selection activeCell="L9" sqref="L9"/>
    </sheetView>
  </sheetViews>
  <sheetFormatPr defaultColWidth="12.57421875" defaultRowHeight="12.75" outlineLevelCol="1"/>
  <cols>
    <col min="1" max="1" width="24.28125" style="36" customWidth="1"/>
    <col min="2" max="2" width="12.57421875" style="36" customWidth="1"/>
    <col min="3" max="3" width="11.57421875" style="36" customWidth="1"/>
    <col min="4" max="4" width="13.57421875" style="36" customWidth="1"/>
    <col min="5" max="5" width="11.57421875" style="36" customWidth="1"/>
    <col min="6" max="6" width="12.421875" style="36" customWidth="1"/>
    <col min="7" max="7" width="12.00390625" style="36" customWidth="1"/>
    <col min="8" max="8" width="13.57421875" style="36" customWidth="1"/>
    <col min="9" max="9" width="11.57421875" style="36" customWidth="1"/>
    <col min="10" max="10" width="0" style="36" hidden="1" customWidth="1" outlineLevel="1"/>
    <col min="11" max="16384" width="11.57421875" style="36" customWidth="1"/>
  </cols>
  <sheetData>
    <row r="1" spans="1:9" ht="15.75" customHeight="1">
      <c r="A1" s="52" t="s">
        <v>88</v>
      </c>
      <c r="B1" s="52"/>
      <c r="C1" s="52"/>
      <c r="D1" s="52"/>
      <c r="E1" s="52"/>
      <c r="F1" s="52"/>
      <c r="G1" s="52"/>
      <c r="H1" s="52"/>
      <c r="I1" s="52"/>
    </row>
    <row r="2" spans="1:9" ht="14.25">
      <c r="A2" s="53"/>
      <c r="B2" s="53"/>
      <c r="C2" s="53"/>
      <c r="D2" s="53"/>
      <c r="E2" s="53"/>
      <c r="F2" s="53"/>
      <c r="G2" s="53"/>
      <c r="H2" s="53"/>
      <c r="I2" s="53"/>
    </row>
    <row r="3" spans="1:10" ht="90" customHeight="1">
      <c r="A3" s="41" t="s">
        <v>68</v>
      </c>
      <c r="B3" s="41" t="s">
        <v>89</v>
      </c>
      <c r="C3" s="41"/>
      <c r="D3" s="41" t="s">
        <v>38</v>
      </c>
      <c r="E3" s="41" t="s">
        <v>39</v>
      </c>
      <c r="F3" s="41" t="s">
        <v>90</v>
      </c>
      <c r="G3" s="41"/>
      <c r="H3" s="41" t="s">
        <v>38</v>
      </c>
      <c r="I3" s="41" t="s">
        <v>39</v>
      </c>
      <c r="J3" s="41" t="s">
        <v>91</v>
      </c>
    </row>
    <row r="4" spans="1:10" ht="60">
      <c r="A4" s="41"/>
      <c r="B4" s="16" t="s">
        <v>43</v>
      </c>
      <c r="C4" s="16" t="s">
        <v>44</v>
      </c>
      <c r="D4" s="16" t="s">
        <v>45</v>
      </c>
      <c r="E4" s="16" t="s">
        <v>45</v>
      </c>
      <c r="F4" s="16" t="s">
        <v>43</v>
      </c>
      <c r="G4" s="16" t="s">
        <v>46</v>
      </c>
      <c r="H4" s="42" t="s">
        <v>45</v>
      </c>
      <c r="I4" s="42" t="s">
        <v>45</v>
      </c>
      <c r="J4" s="43"/>
    </row>
    <row r="5" spans="1:10" ht="46.5" customHeight="1">
      <c r="A5" s="54" t="s">
        <v>80</v>
      </c>
      <c r="B5" s="55"/>
      <c r="C5" s="55"/>
      <c r="D5" s="55"/>
      <c r="E5" s="55"/>
      <c r="F5" s="55"/>
      <c r="G5" s="55"/>
      <c r="H5" s="55"/>
      <c r="I5" s="55"/>
      <c r="J5" s="43"/>
    </row>
    <row r="6" spans="1:10" ht="15.75">
      <c r="A6" s="21" t="s">
        <v>74</v>
      </c>
      <c r="B6" s="33">
        <v>12400</v>
      </c>
      <c r="C6" s="33">
        <v>12800</v>
      </c>
      <c r="D6" s="23">
        <f>C6/B6*100</f>
        <v>103.2258064516129</v>
      </c>
      <c r="E6" s="23">
        <f>C6/J6*100</f>
        <v>94.81481481481482</v>
      </c>
      <c r="F6" s="21" t="s">
        <v>62</v>
      </c>
      <c r="G6" s="21" t="s">
        <v>62</v>
      </c>
      <c r="H6" s="21" t="s">
        <v>62</v>
      </c>
      <c r="I6" s="21" t="s">
        <v>62</v>
      </c>
      <c r="J6" s="56">
        <v>13500</v>
      </c>
    </row>
    <row r="7" spans="1:10" ht="15.75">
      <c r="A7" s="21" t="s">
        <v>75</v>
      </c>
      <c r="B7" s="33">
        <v>14000</v>
      </c>
      <c r="C7" s="33">
        <v>14550</v>
      </c>
      <c r="D7" s="23">
        <f>C7/B7*100</f>
        <v>103.92857142857143</v>
      </c>
      <c r="E7" s="23">
        <f>C7/J7*100</f>
        <v>95.3473132372215</v>
      </c>
      <c r="F7" s="21" t="s">
        <v>62</v>
      </c>
      <c r="G7" s="21" t="s">
        <v>62</v>
      </c>
      <c r="H7" s="21" t="s">
        <v>62</v>
      </c>
      <c r="I7" s="21" t="s">
        <v>62</v>
      </c>
      <c r="J7" s="56">
        <v>15260</v>
      </c>
    </row>
    <row r="8" spans="1:10" ht="47.25">
      <c r="A8" s="24" t="s">
        <v>83</v>
      </c>
      <c r="B8" s="20"/>
      <c r="C8" s="20"/>
      <c r="D8" s="20"/>
      <c r="E8" s="23"/>
      <c r="F8" s="20"/>
      <c r="G8" s="20"/>
      <c r="H8" s="20"/>
      <c r="I8" s="20"/>
      <c r="J8" s="55"/>
    </row>
    <row r="9" spans="1:10" ht="15.75">
      <c r="A9" s="21" t="s">
        <v>74</v>
      </c>
      <c r="B9" s="33">
        <v>11000</v>
      </c>
      <c r="C9" s="33">
        <v>12000</v>
      </c>
      <c r="D9" s="23">
        <f>C9/B9*100</f>
        <v>109.09090909090908</v>
      </c>
      <c r="E9" s="23">
        <f>C9/J9*100</f>
        <v>88.88888888888889</v>
      </c>
      <c r="F9" s="21" t="s">
        <v>62</v>
      </c>
      <c r="G9" s="21" t="s">
        <v>62</v>
      </c>
      <c r="H9" s="21" t="s">
        <v>62</v>
      </c>
      <c r="I9" s="21" t="s">
        <v>62</v>
      </c>
      <c r="J9" s="56">
        <v>13500</v>
      </c>
    </row>
    <row r="10" spans="1:10" ht="15.75">
      <c r="A10" s="21" t="s">
        <v>75</v>
      </c>
      <c r="B10" s="33">
        <v>12000</v>
      </c>
      <c r="C10" s="33">
        <v>13000</v>
      </c>
      <c r="D10" s="23">
        <f>C10/B10*100</f>
        <v>108.33333333333333</v>
      </c>
      <c r="E10" s="23">
        <f>C10/J10*100</f>
        <v>89.65517241379311</v>
      </c>
      <c r="F10" s="21" t="s">
        <v>62</v>
      </c>
      <c r="G10" s="21" t="s">
        <v>62</v>
      </c>
      <c r="H10" s="21" t="s">
        <v>62</v>
      </c>
      <c r="I10" s="21" t="s">
        <v>62</v>
      </c>
      <c r="J10" s="56">
        <v>14500</v>
      </c>
    </row>
    <row r="11" spans="1:10" ht="47.25">
      <c r="A11" s="24" t="s">
        <v>78</v>
      </c>
      <c r="B11" s="21"/>
      <c r="C11" s="21"/>
      <c r="D11" s="23"/>
      <c r="E11" s="23"/>
      <c r="F11" s="21"/>
      <c r="G11" s="21"/>
      <c r="H11" s="23"/>
      <c r="I11" s="21"/>
      <c r="J11" s="45"/>
    </row>
    <row r="12" spans="1:10" ht="15.75">
      <c r="A12" s="21" t="s">
        <v>74</v>
      </c>
      <c r="B12" s="33">
        <v>12000</v>
      </c>
      <c r="C12" s="33">
        <v>12500</v>
      </c>
      <c r="D12" s="23">
        <f>C12/B12*100</f>
        <v>104.16666666666667</v>
      </c>
      <c r="E12" s="23">
        <f>C12/J12*100</f>
        <v>92.5925925925926</v>
      </c>
      <c r="F12" s="21" t="s">
        <v>62</v>
      </c>
      <c r="G12" s="21" t="s">
        <v>62</v>
      </c>
      <c r="H12" s="21" t="s">
        <v>62</v>
      </c>
      <c r="I12" s="21" t="s">
        <v>62</v>
      </c>
      <c r="J12" s="56">
        <v>13500</v>
      </c>
    </row>
    <row r="13" spans="1:10" ht="15.75">
      <c r="A13" s="21" t="s">
        <v>75</v>
      </c>
      <c r="B13" s="33">
        <v>12720</v>
      </c>
      <c r="C13" s="33">
        <v>13700</v>
      </c>
      <c r="D13" s="23">
        <f>C13/B13*100</f>
        <v>107.70440251572326</v>
      </c>
      <c r="E13" s="23">
        <f>C13/J13*100</f>
        <v>97.85714285714285</v>
      </c>
      <c r="F13" s="21" t="s">
        <v>62</v>
      </c>
      <c r="G13" s="21" t="s">
        <v>62</v>
      </c>
      <c r="H13" s="21" t="s">
        <v>62</v>
      </c>
      <c r="I13" s="21" t="s">
        <v>62</v>
      </c>
      <c r="J13" s="56">
        <v>14000</v>
      </c>
    </row>
    <row r="14" spans="1:10" ht="78.75">
      <c r="A14" s="24" t="s">
        <v>84</v>
      </c>
      <c r="B14" s="21"/>
      <c r="C14" s="21"/>
      <c r="D14" s="23"/>
      <c r="E14" s="23"/>
      <c r="F14" s="21"/>
      <c r="G14" s="21"/>
      <c r="H14" s="23"/>
      <c r="I14" s="21"/>
      <c r="J14" s="45"/>
    </row>
    <row r="15" spans="1:10" ht="15.75">
      <c r="A15" s="21" t="s">
        <v>74</v>
      </c>
      <c r="B15" s="33">
        <v>12500</v>
      </c>
      <c r="C15" s="33">
        <v>12430</v>
      </c>
      <c r="D15" s="23">
        <f>C15/B15*100</f>
        <v>99.44</v>
      </c>
      <c r="E15" s="23">
        <f>C15/J15*100</f>
        <v>88.78571428571429</v>
      </c>
      <c r="F15" s="21" t="s">
        <v>62</v>
      </c>
      <c r="G15" s="21" t="s">
        <v>62</v>
      </c>
      <c r="H15" s="21" t="s">
        <v>62</v>
      </c>
      <c r="I15" s="21" t="s">
        <v>62</v>
      </c>
      <c r="J15" s="56">
        <v>14000</v>
      </c>
    </row>
    <row r="16" spans="1:12" ht="15.75">
      <c r="A16" s="21" t="s">
        <v>75</v>
      </c>
      <c r="B16" s="33">
        <v>13000</v>
      </c>
      <c r="C16" s="33">
        <v>13630</v>
      </c>
      <c r="D16" s="23">
        <f>C16/B16*100</f>
        <v>104.84615384615385</v>
      </c>
      <c r="E16" s="23">
        <f>C16/J16*100</f>
        <v>85.1875</v>
      </c>
      <c r="F16" s="21" t="s">
        <v>62</v>
      </c>
      <c r="G16" s="21" t="s">
        <v>62</v>
      </c>
      <c r="H16" s="21" t="s">
        <v>62</v>
      </c>
      <c r="I16" s="21" t="s">
        <v>62</v>
      </c>
      <c r="J16" s="56">
        <v>16000</v>
      </c>
      <c r="L16" s="36" t="s">
        <v>92</v>
      </c>
    </row>
  </sheetData>
  <sheetProtection selectLockedCells="1" selectUnlockedCells="1"/>
  <mergeCells count="5">
    <mergeCell ref="A1:I1"/>
    <mergeCell ref="A2:I2"/>
    <mergeCell ref="A3:A4"/>
    <mergeCell ref="B3:C3"/>
    <mergeCell ref="F3:G3"/>
  </mergeCells>
  <printOptions horizontalCentered="1"/>
  <pageMargins left="0.7875" right="0.7875" top="0.39375" bottom="0.39375" header="0.5118055555555555" footer="0.5118055555555555"/>
  <pageSetup horizontalDpi="300" verticalDpi="300" orientation="landscape" paperSize="9" scale="8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="86" zoomScaleNormal="86" workbookViewId="0" topLeftCell="A1">
      <selection activeCell="I17" sqref="I17"/>
    </sheetView>
  </sheetViews>
  <sheetFormatPr defaultColWidth="12.57421875" defaultRowHeight="12.75" outlineLevelCol="1"/>
  <cols>
    <col min="1" max="1" width="28.140625" style="36" customWidth="1"/>
    <col min="2" max="2" width="19.8515625" style="36" customWidth="1"/>
    <col min="3" max="3" width="17.7109375" style="36" customWidth="1"/>
    <col min="4" max="4" width="16.00390625" style="36" customWidth="1"/>
    <col min="5" max="5" width="16.140625" style="36" customWidth="1"/>
    <col min="6" max="6" width="0" style="36" hidden="1" customWidth="1" outlineLevel="1"/>
    <col min="7" max="16384" width="11.57421875" style="36" customWidth="1"/>
  </cols>
  <sheetData>
    <row r="1" spans="1:6" ht="29.25" customHeight="1">
      <c r="A1" s="37" t="s">
        <v>93</v>
      </c>
      <c r="B1" s="37"/>
      <c r="C1" s="37"/>
      <c r="D1" s="37"/>
      <c r="E1" s="37"/>
      <c r="F1" s="37"/>
    </row>
    <row r="2" spans="1:6" ht="15" customHeight="1">
      <c r="A2" s="37" t="s">
        <v>94</v>
      </c>
      <c r="B2" s="37"/>
      <c r="C2" s="37"/>
      <c r="D2" s="37"/>
      <c r="E2" s="37"/>
      <c r="F2" s="37"/>
    </row>
    <row r="3" spans="1:6" ht="75" customHeight="1">
      <c r="A3" s="41" t="s">
        <v>95</v>
      </c>
      <c r="B3" s="41" t="s">
        <v>96</v>
      </c>
      <c r="C3" s="41"/>
      <c r="D3" s="41" t="s">
        <v>38</v>
      </c>
      <c r="E3" s="41" t="s">
        <v>39</v>
      </c>
      <c r="F3" s="41" t="s">
        <v>97</v>
      </c>
    </row>
    <row r="4" spans="1:6" ht="45">
      <c r="A4" s="41"/>
      <c r="B4" s="41" t="s">
        <v>98</v>
      </c>
      <c r="C4" s="41" t="s">
        <v>99</v>
      </c>
      <c r="D4" s="41" t="s">
        <v>45</v>
      </c>
      <c r="E4" s="41" t="s">
        <v>45</v>
      </c>
      <c r="F4" s="43"/>
    </row>
    <row r="5" spans="1:6" ht="15.75">
      <c r="A5" s="44" t="s">
        <v>100</v>
      </c>
      <c r="B5" s="44"/>
      <c r="C5" s="44"/>
      <c r="D5" s="44"/>
      <c r="E5" s="44"/>
      <c r="F5" s="43"/>
    </row>
    <row r="6" spans="1:6" ht="15.75">
      <c r="A6" s="45" t="s">
        <v>101</v>
      </c>
      <c r="B6" s="46">
        <v>34.58</v>
      </c>
      <c r="C6" s="46">
        <v>39.45</v>
      </c>
      <c r="D6" s="47">
        <f>C6/B6*100</f>
        <v>114.08328513591673</v>
      </c>
      <c r="E6" s="47">
        <f>C6/F6*100</f>
        <v>90.41943616777446</v>
      </c>
      <c r="F6" s="46">
        <v>43.63</v>
      </c>
    </row>
    <row r="7" spans="1:6" ht="15.75">
      <c r="A7" s="45" t="s">
        <v>75</v>
      </c>
      <c r="B7" s="46">
        <v>46.18</v>
      </c>
      <c r="C7" s="46">
        <v>52.73</v>
      </c>
      <c r="D7" s="47">
        <f>C7/B7*100</f>
        <v>114.18362927674318</v>
      </c>
      <c r="E7" s="47">
        <f>C7/F7*100</f>
        <v>100.30435609663306</v>
      </c>
      <c r="F7" s="46">
        <v>52.57</v>
      </c>
    </row>
    <row r="8" spans="1:6" ht="15.75">
      <c r="A8" s="44" t="s">
        <v>102</v>
      </c>
      <c r="B8" s="44"/>
      <c r="C8" s="44"/>
      <c r="D8" s="44"/>
      <c r="E8" s="44" t="e">
        <f aca="true" t="shared" si="0" ref="E8:E14">C8/F8*100</f>
        <v>#DIV/0!</v>
      </c>
      <c r="F8" s="44"/>
    </row>
    <row r="9" spans="1:6" ht="15.75">
      <c r="A9" s="45" t="s">
        <v>101</v>
      </c>
      <c r="B9" s="46">
        <v>59.04</v>
      </c>
      <c r="C9" s="46">
        <v>59</v>
      </c>
      <c r="D9" s="47">
        <f>C9/B9*100</f>
        <v>99.93224932249322</v>
      </c>
      <c r="E9" s="47">
        <f>C9/F9*100</f>
        <v>99.93224932249322</v>
      </c>
      <c r="F9" s="46">
        <v>59.04</v>
      </c>
    </row>
    <row r="10" spans="1:6" ht="15.75">
      <c r="A10" s="45" t="s">
        <v>75</v>
      </c>
      <c r="B10" s="46">
        <v>59.04</v>
      </c>
      <c r="C10" s="46">
        <v>61.5</v>
      </c>
      <c r="D10" s="47">
        <f>C10/B10*100</f>
        <v>104.16666666666667</v>
      </c>
      <c r="E10" s="47">
        <f>C10/F10*100</f>
        <v>104.16666666666667</v>
      </c>
      <c r="F10" s="46">
        <v>59.04</v>
      </c>
    </row>
    <row r="11" spans="1:6" ht="15.75">
      <c r="A11" s="44" t="s">
        <v>55</v>
      </c>
      <c r="B11" s="44"/>
      <c r="C11" s="44"/>
      <c r="D11" s="44"/>
      <c r="E11" s="44" t="e">
        <f t="shared" si="0"/>
        <v>#DIV/0!</v>
      </c>
      <c r="F11" s="44"/>
    </row>
    <row r="12" spans="1:6" ht="15.75">
      <c r="A12" s="45" t="s">
        <v>74</v>
      </c>
      <c r="B12" s="46">
        <v>48.73</v>
      </c>
      <c r="C12" s="46">
        <v>56.78</v>
      </c>
      <c r="D12" s="47">
        <f>C12/B12*100</f>
        <v>116.51959778370615</v>
      </c>
      <c r="E12" s="47">
        <f>C12/F12*100</f>
        <v>96.17208672086721</v>
      </c>
      <c r="F12" s="46">
        <v>59.04</v>
      </c>
    </row>
    <row r="13" spans="1:6" ht="15.75">
      <c r="A13" s="45" t="s">
        <v>75</v>
      </c>
      <c r="B13" s="46">
        <v>55.62</v>
      </c>
      <c r="C13" s="46">
        <v>63.64</v>
      </c>
      <c r="D13" s="47">
        <f>C13/B13*100</f>
        <v>114.41927364257462</v>
      </c>
      <c r="E13" s="47">
        <f>C13/F13*100</f>
        <v>98.9120298414672</v>
      </c>
      <c r="F13" s="46">
        <v>64.34</v>
      </c>
    </row>
    <row r="14" spans="1:6" ht="15.75">
      <c r="A14" s="44" t="s">
        <v>56</v>
      </c>
      <c r="B14" s="44"/>
      <c r="C14" s="44"/>
      <c r="D14" s="44"/>
      <c r="E14" s="44" t="e">
        <f t="shared" si="0"/>
        <v>#DIV/0!</v>
      </c>
      <c r="F14" s="44"/>
    </row>
    <row r="15" spans="1:6" ht="15.75">
      <c r="A15" s="45" t="s">
        <v>74</v>
      </c>
      <c r="B15" s="46">
        <v>38.97</v>
      </c>
      <c r="C15" s="46">
        <v>38.95</v>
      </c>
      <c r="D15" s="47">
        <f>C15/B15*100</f>
        <v>99.94867847061843</v>
      </c>
      <c r="E15" s="47">
        <f>C15/F15*100</f>
        <v>91.15375614322491</v>
      </c>
      <c r="F15" s="46">
        <v>42.73</v>
      </c>
    </row>
    <row r="16" spans="1:6" ht="15.75">
      <c r="A16" s="45" t="s">
        <v>75</v>
      </c>
      <c r="B16" s="46">
        <v>65.34</v>
      </c>
      <c r="C16" s="46">
        <v>65.34</v>
      </c>
      <c r="D16" s="47">
        <f>C16/B16*100</f>
        <v>100</v>
      </c>
      <c r="E16" s="47">
        <f>C16/F16*100</f>
        <v>93.20970042796007</v>
      </c>
      <c r="F16" s="46">
        <v>70.1</v>
      </c>
    </row>
    <row r="17" spans="1:6" ht="15.75">
      <c r="A17" s="48" t="s">
        <v>57</v>
      </c>
      <c r="B17" s="48"/>
      <c r="C17" s="48"/>
      <c r="D17" s="48"/>
      <c r="E17" s="48"/>
      <c r="F17" s="50"/>
    </row>
    <row r="18" spans="1:6" ht="15.75">
      <c r="A18" s="45" t="s">
        <v>74</v>
      </c>
      <c r="B18" s="46">
        <v>36.68</v>
      </c>
      <c r="C18" s="46">
        <v>42.02</v>
      </c>
      <c r="D18" s="47">
        <f>C18/B18*100</f>
        <v>114.55834242093785</v>
      </c>
      <c r="E18" s="47">
        <f>C18/F18*100</f>
        <v>91.64667393675028</v>
      </c>
      <c r="F18" s="46">
        <v>45.85</v>
      </c>
    </row>
    <row r="19" spans="1:6" ht="15.75">
      <c r="A19" s="45" t="s">
        <v>75</v>
      </c>
      <c r="B19" s="46">
        <v>52.14</v>
      </c>
      <c r="C19" s="46">
        <v>54.17</v>
      </c>
      <c r="D19" s="47">
        <f>C19/B19*100</f>
        <v>103.8933640199463</v>
      </c>
      <c r="E19" s="47">
        <f>C19/F19*100</f>
        <v>103.8933640199463</v>
      </c>
      <c r="F19" s="46">
        <v>52.14</v>
      </c>
    </row>
  </sheetData>
  <sheetProtection selectLockedCells="1" selectUnlockedCells="1"/>
  <mergeCells count="9">
    <mergeCell ref="A1:F1"/>
    <mergeCell ref="A2:F2"/>
    <mergeCell ref="A3:A4"/>
    <mergeCell ref="B3:C3"/>
    <mergeCell ref="A5:E5"/>
    <mergeCell ref="A8:E8"/>
    <mergeCell ref="A11:E11"/>
    <mergeCell ref="A14:E14"/>
    <mergeCell ref="A17:E17"/>
  </mergeCells>
  <printOptions horizontalCentered="1"/>
  <pageMargins left="0.7875" right="0.7875" top="0.39375" bottom="0.39375" header="0.5118055555555555" footer="0.5118055555555555"/>
  <pageSetup horizontalDpi="300" verticalDpi="300" orientation="landscape" paperSize="9" scale="8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zoomScale="86" zoomScaleNormal="86" workbookViewId="0" topLeftCell="A1">
      <selection activeCell="H10" sqref="H10"/>
    </sheetView>
  </sheetViews>
  <sheetFormatPr defaultColWidth="12.57421875" defaultRowHeight="12.75" outlineLevelCol="1"/>
  <cols>
    <col min="1" max="1" width="28.140625" style="14" customWidth="1"/>
    <col min="2" max="2" width="19.421875" style="14" customWidth="1"/>
    <col min="3" max="3" width="19.28125" style="14" customWidth="1"/>
    <col min="4" max="4" width="13.8515625" style="14" customWidth="1"/>
    <col min="5" max="5" width="14.8515625" style="14" customWidth="1"/>
    <col min="6" max="6" width="0" style="14" hidden="1" customWidth="1" outlineLevel="1"/>
    <col min="7" max="16384" width="11.57421875" style="14" customWidth="1"/>
  </cols>
  <sheetData>
    <row r="1" spans="1:5" ht="29.25" customHeight="1">
      <c r="A1" s="15" t="s">
        <v>103</v>
      </c>
      <c r="B1" s="15"/>
      <c r="C1" s="15"/>
      <c r="D1" s="15"/>
      <c r="E1" s="15"/>
    </row>
    <row r="2" spans="1:6" ht="15" customHeight="1">
      <c r="A2" s="15" t="s">
        <v>94</v>
      </c>
      <c r="B2" s="15"/>
      <c r="C2" s="15"/>
      <c r="D2" s="15"/>
      <c r="E2" s="15"/>
      <c r="F2" s="15"/>
    </row>
    <row r="3" spans="1:6" ht="75" customHeight="1">
      <c r="A3" s="16" t="s">
        <v>95</v>
      </c>
      <c r="B3" s="16" t="s">
        <v>104</v>
      </c>
      <c r="C3" s="16"/>
      <c r="D3" s="16" t="s">
        <v>38</v>
      </c>
      <c r="E3" s="16" t="s">
        <v>39</v>
      </c>
      <c r="F3" s="16" t="s">
        <v>97</v>
      </c>
    </row>
    <row r="4" spans="1:6" ht="45">
      <c r="A4" s="16"/>
      <c r="B4" s="41" t="s">
        <v>98</v>
      </c>
      <c r="C4" s="41" t="s">
        <v>99</v>
      </c>
      <c r="D4" s="16" t="s">
        <v>45</v>
      </c>
      <c r="E4" s="16" t="s">
        <v>45</v>
      </c>
      <c r="F4" s="17"/>
    </row>
    <row r="5" spans="1:6" ht="15.75">
      <c r="A5" s="18" t="s">
        <v>100</v>
      </c>
      <c r="B5" s="18"/>
      <c r="C5" s="18"/>
      <c r="D5" s="18"/>
      <c r="E5" s="18"/>
      <c r="F5" s="17"/>
    </row>
    <row r="6" spans="1:6" ht="15.75">
      <c r="A6" s="21" t="s">
        <v>101</v>
      </c>
      <c r="B6" s="22">
        <v>44.33</v>
      </c>
      <c r="C6" s="22">
        <v>49</v>
      </c>
      <c r="D6" s="23">
        <f>C6/B6*100</f>
        <v>110.53462666365891</v>
      </c>
      <c r="E6" s="23">
        <f>C6/F6*100</f>
        <v>89.0909090909091</v>
      </c>
      <c r="F6" s="22">
        <v>55</v>
      </c>
    </row>
    <row r="7" spans="1:6" ht="15.75">
      <c r="A7" s="21" t="s">
        <v>75</v>
      </c>
      <c r="B7" s="22">
        <v>66</v>
      </c>
      <c r="C7" s="22">
        <v>76</v>
      </c>
      <c r="D7" s="23">
        <f>C7/B7*100</f>
        <v>115.15151515151516</v>
      </c>
      <c r="E7" s="23">
        <f>C7/F7*100</f>
        <v>102.7027027027027</v>
      </c>
      <c r="F7" s="22">
        <v>74</v>
      </c>
    </row>
    <row r="8" spans="1:6" ht="15.75">
      <c r="A8" s="18" t="s">
        <v>102</v>
      </c>
      <c r="B8" s="18"/>
      <c r="C8" s="18"/>
      <c r="D8" s="18"/>
      <c r="E8" s="18" t="e">
        <f>C8/F8*100</f>
        <v>#DIV/0!</v>
      </c>
      <c r="F8" s="18"/>
    </row>
    <row r="9" spans="1:6" ht="15.75">
      <c r="A9" s="21" t="s">
        <v>101</v>
      </c>
      <c r="B9" s="22">
        <v>59.45</v>
      </c>
      <c r="C9" s="22">
        <v>55.95</v>
      </c>
      <c r="D9" s="23">
        <f>C9/B9*100</f>
        <v>94.11269974768713</v>
      </c>
      <c r="E9" s="23">
        <f>C9/F9*100</f>
        <v>88.95071542130366</v>
      </c>
      <c r="F9" s="22">
        <v>62.9</v>
      </c>
    </row>
    <row r="10" spans="1:6" ht="15.75">
      <c r="A10" s="21" t="s">
        <v>75</v>
      </c>
      <c r="B10" s="22">
        <v>59.45</v>
      </c>
      <c r="C10" s="22">
        <v>62.95</v>
      </c>
      <c r="D10" s="23">
        <f>C10/B10*100</f>
        <v>105.88730025231288</v>
      </c>
      <c r="E10" s="23">
        <f>C10/F10*100</f>
        <v>100.07949125596186</v>
      </c>
      <c r="F10" s="22">
        <v>62.9</v>
      </c>
    </row>
    <row r="11" spans="1:6" ht="15.75">
      <c r="A11" s="18" t="s">
        <v>55</v>
      </c>
      <c r="B11" s="18"/>
      <c r="C11" s="18"/>
      <c r="D11" s="18"/>
      <c r="E11" s="18" t="e">
        <f aca="true" t="shared" si="0" ref="E11:E16">C11/F11*100</f>
        <v>#DIV/0!</v>
      </c>
      <c r="F11" s="18"/>
    </row>
    <row r="12" spans="1:6" ht="15.75">
      <c r="A12" s="21" t="s">
        <v>74</v>
      </c>
      <c r="B12" s="22">
        <v>63.67</v>
      </c>
      <c r="C12" s="22">
        <v>71.9</v>
      </c>
      <c r="D12" s="23">
        <f>C12/B12*100</f>
        <v>112.92602481545468</v>
      </c>
      <c r="E12" s="23">
        <f>C12/F12*100</f>
        <v>93.49804941482445</v>
      </c>
      <c r="F12" s="22">
        <v>76.9</v>
      </c>
    </row>
    <row r="13" spans="1:6" ht="15.75">
      <c r="A13" s="21" t="s">
        <v>75</v>
      </c>
      <c r="B13" s="22">
        <v>69.9</v>
      </c>
      <c r="C13" s="22">
        <v>82.75</v>
      </c>
      <c r="D13" s="23">
        <f>C13/B13*100</f>
        <v>118.38340486409156</v>
      </c>
      <c r="E13" s="23">
        <f t="shared" si="0"/>
        <v>103.56695869837296</v>
      </c>
      <c r="F13" s="22">
        <v>79.9</v>
      </c>
    </row>
    <row r="14" spans="1:6" ht="15.75">
      <c r="A14" s="18" t="s">
        <v>56</v>
      </c>
      <c r="B14" s="18"/>
      <c r="C14" s="18"/>
      <c r="D14" s="18"/>
      <c r="E14" s="18" t="e">
        <f t="shared" si="0"/>
        <v>#DIV/0!</v>
      </c>
      <c r="F14" s="18"/>
    </row>
    <row r="15" spans="1:6" ht="15.75">
      <c r="A15" s="21" t="s">
        <v>74</v>
      </c>
      <c r="B15" s="22">
        <v>50.11</v>
      </c>
      <c r="C15" s="22">
        <v>51.05</v>
      </c>
      <c r="D15" s="23">
        <f>C15/B15*100</f>
        <v>101.8758730792257</v>
      </c>
      <c r="E15" s="23">
        <f t="shared" si="0"/>
        <v>101.28968253968253</v>
      </c>
      <c r="F15" s="22">
        <v>50.4</v>
      </c>
    </row>
    <row r="16" spans="1:6" ht="15.75">
      <c r="A16" s="21" t="s">
        <v>75</v>
      </c>
      <c r="B16" s="22">
        <v>87.8</v>
      </c>
      <c r="C16" s="22">
        <v>87.8</v>
      </c>
      <c r="D16" s="23">
        <f>C16/B16*100</f>
        <v>100</v>
      </c>
      <c r="E16" s="23">
        <f t="shared" si="0"/>
        <v>102.21187427240976</v>
      </c>
      <c r="F16" s="22">
        <v>85.9</v>
      </c>
    </row>
    <row r="17" spans="1:6" ht="15.75">
      <c r="A17" s="18" t="s">
        <v>57</v>
      </c>
      <c r="B17" s="18"/>
      <c r="C17" s="18"/>
      <c r="D17" s="18"/>
      <c r="E17" s="18"/>
      <c r="F17" s="18"/>
    </row>
    <row r="18" spans="1:6" ht="15.75">
      <c r="A18" s="21" t="s">
        <v>74</v>
      </c>
      <c r="B18" s="22">
        <v>51.57</v>
      </c>
      <c r="C18" s="22">
        <v>57.19</v>
      </c>
      <c r="D18" s="23">
        <f>C18/B18*100</f>
        <v>110.89780880356797</v>
      </c>
      <c r="E18" s="23">
        <f>C18/F18*100</f>
        <v>97.46080436264485</v>
      </c>
      <c r="F18" s="22">
        <v>58.68</v>
      </c>
    </row>
    <row r="19" spans="1:6" ht="15.75">
      <c r="A19" s="21" t="s">
        <v>75</v>
      </c>
      <c r="B19" s="22">
        <v>66.9</v>
      </c>
      <c r="C19" s="22">
        <v>69.1</v>
      </c>
      <c r="D19" s="23">
        <f>C19/B19*100</f>
        <v>103.28849028400595</v>
      </c>
      <c r="E19" s="23">
        <f>C19/F19*100</f>
        <v>104.41220912662435</v>
      </c>
      <c r="F19" s="22">
        <v>66.18</v>
      </c>
    </row>
    <row r="21" ht="15.75">
      <c r="D21" s="30"/>
    </row>
  </sheetData>
  <sheetProtection selectLockedCells="1" selectUnlockedCells="1"/>
  <mergeCells count="9">
    <mergeCell ref="A1:E1"/>
    <mergeCell ref="A2:F2"/>
    <mergeCell ref="A3:A4"/>
    <mergeCell ref="B3:C3"/>
    <mergeCell ref="A5:E5"/>
    <mergeCell ref="A8:E8"/>
    <mergeCell ref="A11:E11"/>
    <mergeCell ref="A14:E14"/>
    <mergeCell ref="A17:F17"/>
  </mergeCells>
  <printOptions horizontalCentered="1"/>
  <pageMargins left="0.7875" right="0.7875" top="0.39375" bottom="0.39375" header="0.5118055555555555" footer="0.5118055555555555"/>
  <pageSetup horizontalDpi="300" verticalDpi="300" orientation="landscape" paperSize="9" scale="8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zoomScale="86" zoomScaleNormal="86" workbookViewId="0" topLeftCell="A1">
      <selection activeCell="H14" sqref="H14"/>
    </sheetView>
  </sheetViews>
  <sheetFormatPr defaultColWidth="12.57421875" defaultRowHeight="12.75" outlineLevelCol="1"/>
  <cols>
    <col min="1" max="1" width="20.57421875" style="14" customWidth="1"/>
    <col min="2" max="2" width="12.57421875" style="14" customWidth="1"/>
    <col min="3" max="3" width="11.57421875" style="14" customWidth="1"/>
    <col min="4" max="4" width="13.28125" style="14" customWidth="1"/>
    <col min="5" max="5" width="11.57421875" style="14" customWidth="1"/>
    <col min="6" max="6" width="12.57421875" style="14" customWidth="1"/>
    <col min="7" max="7" width="11.57421875" style="14" customWidth="1"/>
    <col min="8" max="8" width="13.421875" style="14" customWidth="1"/>
    <col min="9" max="9" width="11.57421875" style="14" customWidth="1"/>
    <col min="10" max="11" width="0" style="14" hidden="1" customWidth="1" outlineLevel="1"/>
    <col min="12" max="16384" width="11.57421875" style="14" customWidth="1"/>
  </cols>
  <sheetData>
    <row r="1" spans="1:11" ht="15" customHeight="1">
      <c r="A1" s="15" t="s">
        <v>105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8" ht="15">
      <c r="A2" s="57"/>
      <c r="B2" s="58"/>
      <c r="C2" s="58"/>
      <c r="D2" s="58"/>
      <c r="E2" s="58"/>
      <c r="F2" s="58"/>
      <c r="G2" s="58"/>
      <c r="H2" s="58"/>
    </row>
    <row r="3" spans="1:11" ht="90" customHeight="1">
      <c r="A3" s="16" t="s">
        <v>95</v>
      </c>
      <c r="B3" s="16" t="s">
        <v>106</v>
      </c>
      <c r="C3" s="16"/>
      <c r="D3" s="16" t="s">
        <v>38</v>
      </c>
      <c r="E3" s="16" t="s">
        <v>39</v>
      </c>
      <c r="F3" s="16" t="s">
        <v>107</v>
      </c>
      <c r="G3" s="16"/>
      <c r="H3" s="16" t="s">
        <v>38</v>
      </c>
      <c r="I3" s="16" t="s">
        <v>39</v>
      </c>
      <c r="J3" s="16" t="s">
        <v>108</v>
      </c>
      <c r="K3" s="16" t="s">
        <v>109</v>
      </c>
    </row>
    <row r="4" spans="1:11" ht="60">
      <c r="A4" s="16"/>
      <c r="B4" s="16" t="s">
        <v>43</v>
      </c>
      <c r="C4" s="16" t="s">
        <v>44</v>
      </c>
      <c r="D4" s="16" t="s">
        <v>45</v>
      </c>
      <c r="E4" s="16" t="s">
        <v>45</v>
      </c>
      <c r="F4" s="16" t="s">
        <v>43</v>
      </c>
      <c r="G4" s="16" t="s">
        <v>46</v>
      </c>
      <c r="H4" s="16" t="s">
        <v>45</v>
      </c>
      <c r="I4" s="16" t="s">
        <v>45</v>
      </c>
      <c r="J4" s="17"/>
      <c r="K4" s="17"/>
    </row>
    <row r="5" spans="1:11" ht="15.75">
      <c r="A5" s="18" t="s">
        <v>52</v>
      </c>
      <c r="B5" s="18"/>
      <c r="C5" s="18"/>
      <c r="D5" s="18"/>
      <c r="E5" s="18"/>
      <c r="F5" s="18"/>
      <c r="G5" s="18"/>
      <c r="H5" s="18"/>
      <c r="I5" s="18"/>
      <c r="J5" s="17"/>
      <c r="K5" s="17"/>
    </row>
    <row r="6" spans="1:11" ht="15.75">
      <c r="A6" s="21" t="s">
        <v>74</v>
      </c>
      <c r="B6" s="33">
        <v>7636</v>
      </c>
      <c r="C6" s="33">
        <v>7636</v>
      </c>
      <c r="D6" s="59">
        <f>C6/B6*100</f>
        <v>100</v>
      </c>
      <c r="E6" s="59">
        <f>C6/J6*100</f>
        <v>104.99106283514368</v>
      </c>
      <c r="F6" s="33">
        <v>6364</v>
      </c>
      <c r="G6" s="33">
        <v>7727</v>
      </c>
      <c r="H6" s="33">
        <f>G6/F6*100</f>
        <v>121.41734758013827</v>
      </c>
      <c r="I6" s="23">
        <f>G6/K6*100</f>
        <v>113.33235552948078</v>
      </c>
      <c r="J6" s="33">
        <v>7273</v>
      </c>
      <c r="K6" s="33">
        <v>6818</v>
      </c>
    </row>
    <row r="7" spans="1:11" ht="15.75">
      <c r="A7" s="21" t="s">
        <v>75</v>
      </c>
      <c r="B7" s="33">
        <v>17182</v>
      </c>
      <c r="C7" s="33">
        <v>20082</v>
      </c>
      <c r="D7" s="59">
        <f>C7/B7*100</f>
        <v>116.87812827377488</v>
      </c>
      <c r="E7" s="59">
        <f>C7/J7*100</f>
        <v>119.40777738137709</v>
      </c>
      <c r="F7" s="33">
        <v>12009</v>
      </c>
      <c r="G7" s="33">
        <v>17036</v>
      </c>
      <c r="H7" s="33">
        <f>G7/F7*100</f>
        <v>141.86027146306935</v>
      </c>
      <c r="I7" s="23">
        <f>G7/K7*100</f>
        <v>122.48184628657704</v>
      </c>
      <c r="J7" s="33">
        <v>16818</v>
      </c>
      <c r="K7" s="33">
        <v>13909</v>
      </c>
    </row>
    <row r="8" spans="1:11" ht="15.75">
      <c r="A8" s="18" t="s">
        <v>110</v>
      </c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ht="15.75">
      <c r="A9" s="21" t="s">
        <v>74</v>
      </c>
      <c r="B9" s="33">
        <v>8000</v>
      </c>
      <c r="C9" s="33">
        <v>8640</v>
      </c>
      <c r="D9" s="59">
        <f>C9/B9*100</f>
        <v>108</v>
      </c>
      <c r="E9" s="59">
        <f>C9/J9*100</f>
        <v>115.97315436241611</v>
      </c>
      <c r="F9" s="33">
        <v>6270</v>
      </c>
      <c r="G9" s="33">
        <v>7730</v>
      </c>
      <c r="H9" s="33">
        <f>G9/F9*100</f>
        <v>123.28548644338117</v>
      </c>
      <c r="I9" s="23">
        <f>G9/K9*100</f>
        <v>119.84496124031008</v>
      </c>
      <c r="J9" s="33">
        <v>7450</v>
      </c>
      <c r="K9" s="33">
        <v>6450</v>
      </c>
    </row>
    <row r="10" spans="1:11" ht="15.75">
      <c r="A10" s="21" t="s">
        <v>75</v>
      </c>
      <c r="B10" s="33">
        <v>10910</v>
      </c>
      <c r="C10" s="33">
        <v>14550</v>
      </c>
      <c r="D10" s="59">
        <f>C10/B10*100</f>
        <v>133.36388634280476</v>
      </c>
      <c r="E10" s="59">
        <f>C10/J10*100</f>
        <v>140.44401544401543</v>
      </c>
      <c r="F10" s="33">
        <v>8910</v>
      </c>
      <c r="G10" s="33">
        <v>12730</v>
      </c>
      <c r="H10" s="33">
        <f>G10/F10*100</f>
        <v>142.87317620650956</v>
      </c>
      <c r="I10" s="23">
        <f>G10/K10*100</f>
        <v>145.81901489117982</v>
      </c>
      <c r="J10" s="33">
        <v>10360</v>
      </c>
      <c r="K10" s="33">
        <v>8730</v>
      </c>
    </row>
    <row r="12" spans="4:8" ht="15.75">
      <c r="D12" s="60"/>
      <c r="H12" s="60"/>
    </row>
    <row r="13" spans="4:8" ht="12.75">
      <c r="D13" s="27"/>
      <c r="H13" s="27"/>
    </row>
  </sheetData>
  <sheetProtection selectLockedCells="1" selectUnlockedCells="1"/>
  <mergeCells count="6">
    <mergeCell ref="A1:K1"/>
    <mergeCell ref="A3:A4"/>
    <mergeCell ref="B3:C3"/>
    <mergeCell ref="F3:G3"/>
    <mergeCell ref="A5:I5"/>
    <mergeCell ref="A8:I8"/>
  </mergeCells>
  <printOptions horizontalCentered="1"/>
  <pageMargins left="0.7875" right="0.7875" top="0.39375" bottom="0.39375" header="0.5118055555555555" footer="0.5118055555555555"/>
  <pageSetup horizontalDpi="300" verticalDpi="300" orientation="landscape" paperSize="9" scale="8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6"/>
  <sheetViews>
    <sheetView zoomScale="86" zoomScaleNormal="86" workbookViewId="0" topLeftCell="A1">
      <selection activeCell="B3" sqref="B3"/>
    </sheetView>
  </sheetViews>
  <sheetFormatPr defaultColWidth="12.57421875" defaultRowHeight="12.75" outlineLevelCol="1"/>
  <cols>
    <col min="1" max="1" width="23.00390625" style="36" customWidth="1"/>
    <col min="2" max="2" width="12.57421875" style="36" customWidth="1"/>
    <col min="3" max="3" width="11.57421875" style="36" customWidth="1"/>
    <col min="4" max="4" width="13.7109375" style="36" customWidth="1"/>
    <col min="5" max="5" width="14.57421875" style="36" customWidth="1"/>
    <col min="6" max="6" width="12.421875" style="36" customWidth="1"/>
    <col min="7" max="9" width="11.57421875" style="36" customWidth="1"/>
    <col min="10" max="11" width="0" style="36" hidden="1" customWidth="1" outlineLevel="1"/>
    <col min="12" max="16384" width="11.57421875" style="36" customWidth="1"/>
  </cols>
  <sheetData>
    <row r="1" spans="1:11" ht="15" customHeight="1">
      <c r="A1" s="37" t="s">
        <v>111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8" ht="15">
      <c r="A2" s="61" t="s">
        <v>92</v>
      </c>
      <c r="B2" s="62"/>
      <c r="C2" s="62"/>
      <c r="D2" s="62"/>
      <c r="E2" s="62"/>
      <c r="F2" s="62"/>
      <c r="G2" s="62"/>
      <c r="H2" s="62"/>
    </row>
    <row r="3" spans="1:11" ht="90.75" customHeight="1">
      <c r="A3" s="41" t="s">
        <v>95</v>
      </c>
      <c r="B3" s="41" t="s">
        <v>112</v>
      </c>
      <c r="C3" s="41"/>
      <c r="D3" s="41" t="s">
        <v>38</v>
      </c>
      <c r="E3" s="41" t="s">
        <v>39</v>
      </c>
      <c r="F3" s="41" t="s">
        <v>113</v>
      </c>
      <c r="G3" s="41"/>
      <c r="H3" s="41" t="s">
        <v>38</v>
      </c>
      <c r="I3" s="41" t="s">
        <v>39</v>
      </c>
      <c r="J3" s="41" t="s">
        <v>108</v>
      </c>
      <c r="K3" s="41" t="s">
        <v>109</v>
      </c>
    </row>
    <row r="4" spans="1:11" ht="66.75" customHeight="1">
      <c r="A4" s="41"/>
      <c r="B4" s="16" t="s">
        <v>43</v>
      </c>
      <c r="C4" s="16" t="s">
        <v>44</v>
      </c>
      <c r="D4" s="16" t="s">
        <v>45</v>
      </c>
      <c r="E4" s="16" t="s">
        <v>45</v>
      </c>
      <c r="F4" s="16" t="s">
        <v>43</v>
      </c>
      <c r="G4" s="16" t="s">
        <v>46</v>
      </c>
      <c r="H4" s="41" t="s">
        <v>45</v>
      </c>
      <c r="I4" s="41" t="s">
        <v>45</v>
      </c>
      <c r="J4" s="43"/>
      <c r="K4" s="43"/>
    </row>
    <row r="5" spans="1:11" ht="15.75">
      <c r="A5" s="63" t="s">
        <v>53</v>
      </c>
      <c r="B5" s="63"/>
      <c r="C5" s="63"/>
      <c r="D5" s="63"/>
      <c r="E5" s="63"/>
      <c r="F5" s="63"/>
      <c r="G5" s="63"/>
      <c r="H5" s="63"/>
      <c r="I5" s="63"/>
      <c r="J5" s="43"/>
      <c r="K5" s="43"/>
    </row>
    <row r="6" spans="1:11" ht="15.75">
      <c r="A6" s="21" t="s">
        <v>74</v>
      </c>
      <c r="B6" s="33">
        <v>8909</v>
      </c>
      <c r="C6" s="33">
        <v>13909</v>
      </c>
      <c r="D6" s="59">
        <f>C6/B6*100</f>
        <v>156.12302166348638</v>
      </c>
      <c r="E6" s="59">
        <f>C6/J6*100</f>
        <v>170.0158904779367</v>
      </c>
      <c r="F6" s="33">
        <v>7818</v>
      </c>
      <c r="G6" s="33">
        <v>12982</v>
      </c>
      <c r="H6" s="23">
        <f>G6/F6*100</f>
        <v>166.05269889997442</v>
      </c>
      <c r="I6" s="23">
        <f>G6/K6*100</f>
        <v>174.16152401395223</v>
      </c>
      <c r="J6" s="56">
        <v>8181</v>
      </c>
      <c r="K6" s="56">
        <v>7454</v>
      </c>
    </row>
    <row r="7" spans="1:11" ht="15.75">
      <c r="A7" s="21" t="s">
        <v>75</v>
      </c>
      <c r="B7" s="33">
        <v>8909</v>
      </c>
      <c r="C7" s="33">
        <v>13909</v>
      </c>
      <c r="D7" s="59">
        <f>C7/B7*100</f>
        <v>156.12302166348638</v>
      </c>
      <c r="E7" s="59">
        <f>C7/J7*100</f>
        <v>170.0158904779367</v>
      </c>
      <c r="F7" s="33">
        <v>7818</v>
      </c>
      <c r="G7" s="33">
        <v>12982</v>
      </c>
      <c r="H7" s="23">
        <f>G7/F7*100</f>
        <v>166.05269889997442</v>
      </c>
      <c r="I7" s="23">
        <f>G7/K7*100</f>
        <v>174.16152401395223</v>
      </c>
      <c r="J7" s="56">
        <v>8181</v>
      </c>
      <c r="K7" s="56">
        <v>7454</v>
      </c>
    </row>
    <row r="8" spans="1:11" ht="15.75">
      <c r="A8" s="32" t="s">
        <v>54</v>
      </c>
      <c r="B8" s="32"/>
      <c r="C8" s="32"/>
      <c r="D8" s="32"/>
      <c r="E8" s="32" t="e">
        <f>C8/J8*100</f>
        <v>#DIV/0!</v>
      </c>
      <c r="F8" s="32"/>
      <c r="G8" s="32"/>
      <c r="H8" s="32"/>
      <c r="I8" s="32" t="e">
        <f>G8/K8*100</f>
        <v>#DIV/0!</v>
      </c>
      <c r="J8" s="63"/>
      <c r="K8" s="63"/>
    </row>
    <row r="9" spans="1:11" ht="15.75">
      <c r="A9" s="21" t="s">
        <v>101</v>
      </c>
      <c r="B9" s="33">
        <v>8752.57</v>
      </c>
      <c r="C9" s="33">
        <v>9432.21</v>
      </c>
      <c r="D9" s="59">
        <f>C9/B9*100</f>
        <v>107.76503358442149</v>
      </c>
      <c r="E9" s="59">
        <f>C9/J9*100</f>
        <v>94.08500578542073</v>
      </c>
      <c r="F9" s="33">
        <v>7706.15</v>
      </c>
      <c r="G9" s="33">
        <v>8503.96</v>
      </c>
      <c r="H9" s="23">
        <f>G9/F9*100</f>
        <v>110.35289995652822</v>
      </c>
      <c r="I9" s="23">
        <f>G9/K9*100</f>
        <v>94.76716520700325</v>
      </c>
      <c r="J9" s="56">
        <v>10025.2</v>
      </c>
      <c r="K9" s="56">
        <v>8973.53</v>
      </c>
    </row>
    <row r="10" spans="1:11" ht="15.75">
      <c r="A10" s="21" t="s">
        <v>75</v>
      </c>
      <c r="B10" s="33">
        <v>8752.57</v>
      </c>
      <c r="C10" s="33">
        <v>9432.21</v>
      </c>
      <c r="D10" s="59">
        <f>C10/B10*100</f>
        <v>107.76503358442149</v>
      </c>
      <c r="E10" s="59">
        <f>C10/J10*100</f>
        <v>94.08500578542073</v>
      </c>
      <c r="F10" s="33">
        <v>7706.15</v>
      </c>
      <c r="G10" s="33">
        <v>8503.96</v>
      </c>
      <c r="H10" s="23">
        <f>G10/F10*100</f>
        <v>110.35289995652822</v>
      </c>
      <c r="I10" s="23">
        <f>G10/K10*100</f>
        <v>94.76716520700325</v>
      </c>
      <c r="J10" s="56">
        <v>10025.2</v>
      </c>
      <c r="K10" s="56">
        <v>8973.53</v>
      </c>
    </row>
    <row r="11" spans="1:9" ht="15.75">
      <c r="A11" s="29"/>
      <c r="B11" s="14"/>
      <c r="C11" s="14"/>
      <c r="D11" s="14"/>
      <c r="E11" s="14"/>
      <c r="F11" s="14"/>
      <c r="G11" s="14"/>
      <c r="H11" s="14"/>
      <c r="I11" s="14"/>
    </row>
    <row r="12" spans="1:11" ht="75" customHeight="1">
      <c r="A12" s="16" t="s">
        <v>95</v>
      </c>
      <c r="B12" s="16" t="s">
        <v>114</v>
      </c>
      <c r="C12" s="16"/>
      <c r="D12" s="16" t="s">
        <v>38</v>
      </c>
      <c r="E12" s="16" t="s">
        <v>39</v>
      </c>
      <c r="F12" s="64"/>
      <c r="G12" s="14"/>
      <c r="H12" s="14"/>
      <c r="I12" s="14"/>
      <c r="J12" s="65"/>
      <c r="K12" s="65"/>
    </row>
    <row r="13" spans="1:10" ht="60">
      <c r="A13" s="16"/>
      <c r="B13" s="16" t="s">
        <v>115</v>
      </c>
      <c r="C13" s="16" t="s">
        <v>116</v>
      </c>
      <c r="D13" s="16" t="s">
        <v>45</v>
      </c>
      <c r="E13" s="16" t="s">
        <v>45</v>
      </c>
      <c r="F13" s="66"/>
      <c r="G13" s="14"/>
      <c r="H13" s="14"/>
      <c r="I13" s="14"/>
      <c r="J13" s="65"/>
    </row>
    <row r="14" spans="1:10" ht="15.75">
      <c r="A14" s="32" t="s">
        <v>53</v>
      </c>
      <c r="B14" s="32"/>
      <c r="C14" s="32"/>
      <c r="D14" s="32"/>
      <c r="E14" s="32"/>
      <c r="F14" s="66"/>
      <c r="G14" s="67"/>
      <c r="H14" s="67"/>
      <c r="I14" s="68"/>
      <c r="J14" s="52"/>
    </row>
    <row r="15" spans="1:10" ht="15.75">
      <c r="A15" s="21" t="s">
        <v>74</v>
      </c>
      <c r="B15" s="33">
        <v>8545</v>
      </c>
      <c r="C15" s="33">
        <v>9636</v>
      </c>
      <c r="D15" s="23">
        <f>C15/B15*100</f>
        <v>112.76770040959624</v>
      </c>
      <c r="E15" s="23">
        <f>C15/F15*100</f>
        <v>129.27287362489938</v>
      </c>
      <c r="F15" s="69">
        <v>7454</v>
      </c>
      <c r="G15" s="70"/>
      <c r="H15" s="30"/>
      <c r="I15" s="30"/>
      <c r="J15" s="71"/>
    </row>
    <row r="16" spans="1:10" ht="15.75">
      <c r="A16" s="21" t="s">
        <v>75</v>
      </c>
      <c r="B16" s="33">
        <v>8545</v>
      </c>
      <c r="C16" s="33">
        <v>9636</v>
      </c>
      <c r="D16" s="23">
        <f>C16/B16*100</f>
        <v>112.76770040959624</v>
      </c>
      <c r="E16" s="23">
        <f>C16/F16*100</f>
        <v>129.27287362489938</v>
      </c>
      <c r="F16" s="69">
        <v>7454</v>
      </c>
      <c r="G16" s="70"/>
      <c r="H16" s="30"/>
      <c r="I16" s="68"/>
      <c r="J16" s="71"/>
    </row>
    <row r="17" spans="1:10" ht="15.75">
      <c r="A17" s="32" t="s">
        <v>54</v>
      </c>
      <c r="B17" s="32"/>
      <c r="C17" s="32"/>
      <c r="D17" s="32"/>
      <c r="E17" s="32" t="e">
        <f>C17/F17*100</f>
        <v>#DIV/0!</v>
      </c>
      <c r="F17" s="69"/>
      <c r="G17" s="72"/>
      <c r="H17" s="67"/>
      <c r="I17" s="68"/>
      <c r="J17" s="52"/>
    </row>
    <row r="18" spans="1:10" ht="15.75">
      <c r="A18" s="21" t="s">
        <v>101</v>
      </c>
      <c r="B18" s="33">
        <v>6814.69</v>
      </c>
      <c r="C18" s="33">
        <v>8059.51</v>
      </c>
      <c r="D18" s="23">
        <f>C18/B18*100</f>
        <v>118.26671499363874</v>
      </c>
      <c r="E18" s="23">
        <f>C18/F18*100</f>
        <v>126.22351063646515</v>
      </c>
      <c r="F18" s="69">
        <v>6385.11</v>
      </c>
      <c r="G18" s="72"/>
      <c r="H18" s="70"/>
      <c r="I18" s="30"/>
      <c r="J18" s="71"/>
    </row>
    <row r="19" spans="1:10" ht="15.75">
      <c r="A19" s="21" t="s">
        <v>75</v>
      </c>
      <c r="B19" s="33">
        <v>6814.69</v>
      </c>
      <c r="C19" s="33">
        <v>8059.51</v>
      </c>
      <c r="D19" s="23">
        <f>C19/B19*100</f>
        <v>118.26671499363874</v>
      </c>
      <c r="E19" s="23">
        <f>C19/F19*100</f>
        <v>126.22351063646515</v>
      </c>
      <c r="F19" s="69">
        <v>6385.11</v>
      </c>
      <c r="G19" s="70"/>
      <c r="H19" s="34"/>
      <c r="I19" s="68"/>
      <c r="J19" s="71"/>
    </row>
    <row r="20" spans="1:9" ht="12.75">
      <c r="A20" s="14"/>
      <c r="B20" s="14"/>
      <c r="C20" s="14"/>
      <c r="D20" s="14"/>
      <c r="E20" s="14"/>
      <c r="F20" s="14"/>
      <c r="G20" s="14"/>
      <c r="H20" s="14"/>
      <c r="I20" s="14"/>
    </row>
    <row r="21" spans="1:9" ht="12.75">
      <c r="A21" s="14"/>
      <c r="B21" s="14"/>
      <c r="C21" s="14"/>
      <c r="D21" s="14"/>
      <c r="E21" s="14"/>
      <c r="F21" s="14"/>
      <c r="G21" s="14"/>
      <c r="H21" s="14"/>
      <c r="I21" s="14"/>
    </row>
    <row r="22" spans="1:9" ht="12.75">
      <c r="A22" s="14"/>
      <c r="B22" s="14"/>
      <c r="C22" s="14"/>
      <c r="D22" s="14"/>
      <c r="E22" s="14"/>
      <c r="F22" s="14"/>
      <c r="G22" s="14"/>
      <c r="H22" s="14"/>
      <c r="I22" s="14"/>
    </row>
    <row r="23" spans="1:9" ht="12.75">
      <c r="A23" s="14"/>
      <c r="B23" s="14"/>
      <c r="C23" s="14"/>
      <c r="D23" s="14"/>
      <c r="E23" s="14"/>
      <c r="F23" s="14"/>
      <c r="G23" s="14"/>
      <c r="H23" s="14"/>
      <c r="I23" s="14"/>
    </row>
    <row r="24" spans="1:9" ht="12.75">
      <c r="A24" s="14"/>
      <c r="B24" s="14"/>
      <c r="C24" s="14"/>
      <c r="D24" s="14"/>
      <c r="E24" s="14"/>
      <c r="F24" s="14"/>
      <c r="G24" s="14"/>
      <c r="H24" s="14"/>
      <c r="I24" s="14"/>
    </row>
    <row r="25" spans="1:9" ht="12.75">
      <c r="A25" s="14"/>
      <c r="B25" s="14"/>
      <c r="C25" s="14"/>
      <c r="D25" s="14"/>
      <c r="E25" s="14"/>
      <c r="F25" s="14"/>
      <c r="G25" s="14"/>
      <c r="H25" s="14"/>
      <c r="I25" s="14"/>
    </row>
    <row r="26" spans="1:9" ht="12.75">
      <c r="A26" s="14"/>
      <c r="B26" s="14"/>
      <c r="C26" s="14"/>
      <c r="D26" s="14"/>
      <c r="E26" s="14"/>
      <c r="F26" s="14"/>
      <c r="G26" s="14"/>
      <c r="H26" s="14"/>
      <c r="I26" s="14"/>
    </row>
    <row r="27" spans="1:9" ht="12.75">
      <c r="A27" s="14"/>
      <c r="B27" s="14"/>
      <c r="C27" s="14"/>
      <c r="D27" s="14"/>
      <c r="E27" s="14"/>
      <c r="F27" s="14"/>
      <c r="G27" s="14"/>
      <c r="H27" s="14"/>
      <c r="I27" s="14"/>
    </row>
    <row r="28" spans="1:9" ht="12.75">
      <c r="A28" s="14"/>
      <c r="B28" s="14"/>
      <c r="C28" s="14"/>
      <c r="D28" s="14"/>
      <c r="E28" s="14"/>
      <c r="F28" s="14"/>
      <c r="G28" s="14"/>
      <c r="H28" s="14"/>
      <c r="I28" s="14"/>
    </row>
    <row r="29" spans="1:9" ht="12.75">
      <c r="A29" s="14"/>
      <c r="B29" s="14"/>
      <c r="C29" s="14"/>
      <c r="D29" s="14"/>
      <c r="E29" s="14"/>
      <c r="F29" s="14"/>
      <c r="G29" s="14"/>
      <c r="H29" s="14"/>
      <c r="I29" s="14"/>
    </row>
    <row r="30" spans="1:9" ht="12.75">
      <c r="A30" s="14"/>
      <c r="B30" s="14"/>
      <c r="C30" s="14"/>
      <c r="D30" s="14"/>
      <c r="E30" s="14"/>
      <c r="F30" s="14"/>
      <c r="G30" s="14"/>
      <c r="H30" s="14"/>
      <c r="I30" s="14"/>
    </row>
    <row r="31" spans="1:9" ht="12.75">
      <c r="A31" s="14"/>
      <c r="B31" s="14"/>
      <c r="C31" s="14"/>
      <c r="D31" s="14"/>
      <c r="E31" s="14"/>
      <c r="F31" s="14"/>
      <c r="G31" s="14"/>
      <c r="H31" s="14"/>
      <c r="I31" s="14"/>
    </row>
    <row r="32" spans="1:9" ht="12.75">
      <c r="A32" s="14"/>
      <c r="B32" s="14"/>
      <c r="C32" s="14"/>
      <c r="D32" s="14"/>
      <c r="E32" s="14"/>
      <c r="F32" s="14"/>
      <c r="G32" s="14"/>
      <c r="H32" s="14"/>
      <c r="I32" s="14"/>
    </row>
    <row r="33" spans="1:9" ht="12.75">
      <c r="A33" s="14"/>
      <c r="B33" s="14"/>
      <c r="C33" s="14"/>
      <c r="D33" s="14"/>
      <c r="E33" s="14"/>
      <c r="F33" s="14"/>
      <c r="G33" s="14"/>
      <c r="H33" s="14"/>
      <c r="I33" s="14"/>
    </row>
    <row r="34" spans="1:9" ht="12.75">
      <c r="A34" s="14"/>
      <c r="B34" s="14"/>
      <c r="C34" s="14"/>
      <c r="D34" s="14"/>
      <c r="E34" s="14"/>
      <c r="F34" s="14"/>
      <c r="G34" s="14"/>
      <c r="H34" s="14"/>
      <c r="I34" s="14"/>
    </row>
    <row r="35" spans="1:9" ht="12.75">
      <c r="A35" s="14"/>
      <c r="B35" s="14"/>
      <c r="C35" s="14"/>
      <c r="D35" s="14"/>
      <c r="E35" s="14"/>
      <c r="F35" s="14"/>
      <c r="G35" s="14"/>
      <c r="H35" s="14"/>
      <c r="I35" s="14"/>
    </row>
    <row r="36" spans="1:9" ht="12.75">
      <c r="A36" s="14"/>
      <c r="B36" s="14"/>
      <c r="C36" s="14"/>
      <c r="D36" s="14"/>
      <c r="E36" s="14"/>
      <c r="F36" s="14"/>
      <c r="G36" s="14"/>
      <c r="H36" s="14"/>
      <c r="I36" s="14"/>
    </row>
    <row r="37" spans="1:9" ht="12.75">
      <c r="A37" s="14"/>
      <c r="B37" s="14"/>
      <c r="C37" s="14"/>
      <c r="D37" s="14"/>
      <c r="E37" s="14"/>
      <c r="F37" s="14"/>
      <c r="G37" s="14"/>
      <c r="H37" s="14"/>
      <c r="I37" s="14"/>
    </row>
    <row r="38" spans="1:9" ht="12.75">
      <c r="A38" s="14"/>
      <c r="B38" s="14"/>
      <c r="C38" s="14"/>
      <c r="D38" s="14"/>
      <c r="E38" s="14"/>
      <c r="F38" s="14"/>
      <c r="G38" s="14"/>
      <c r="H38" s="14"/>
      <c r="I38" s="14"/>
    </row>
    <row r="39" spans="1:9" ht="12.75">
      <c r="A39" s="14"/>
      <c r="B39" s="14"/>
      <c r="C39" s="14"/>
      <c r="D39" s="14"/>
      <c r="E39" s="14"/>
      <c r="F39" s="14"/>
      <c r="G39" s="14"/>
      <c r="H39" s="14"/>
      <c r="I39" s="14"/>
    </row>
    <row r="40" spans="1:9" ht="12.75">
      <c r="A40" s="14"/>
      <c r="B40" s="14"/>
      <c r="C40" s="14"/>
      <c r="D40" s="14"/>
      <c r="E40" s="14"/>
      <c r="F40" s="14"/>
      <c r="G40" s="14"/>
      <c r="H40" s="14"/>
      <c r="I40" s="14"/>
    </row>
    <row r="41" spans="1:9" ht="12.75">
      <c r="A41" s="14"/>
      <c r="B41" s="14"/>
      <c r="C41" s="14"/>
      <c r="D41" s="14"/>
      <c r="E41" s="14"/>
      <c r="F41" s="14"/>
      <c r="G41" s="14"/>
      <c r="H41" s="14"/>
      <c r="I41" s="14"/>
    </row>
    <row r="42" spans="1:9" ht="12.75">
      <c r="A42" s="14"/>
      <c r="B42" s="14"/>
      <c r="C42" s="14"/>
      <c r="D42" s="14"/>
      <c r="E42" s="14"/>
      <c r="F42" s="14"/>
      <c r="G42" s="14"/>
      <c r="H42" s="14"/>
      <c r="I42" s="14"/>
    </row>
    <row r="43" spans="1:9" ht="12.75">
      <c r="A43" s="14"/>
      <c r="B43" s="14"/>
      <c r="C43" s="14"/>
      <c r="D43" s="14"/>
      <c r="E43" s="14"/>
      <c r="F43" s="14"/>
      <c r="G43" s="14"/>
      <c r="H43" s="14"/>
      <c r="I43" s="14"/>
    </row>
    <row r="44" spans="1:9" ht="12.75">
      <c r="A44" s="14"/>
      <c r="B44" s="14"/>
      <c r="C44" s="14"/>
      <c r="D44" s="14"/>
      <c r="E44" s="14"/>
      <c r="F44" s="14"/>
      <c r="G44" s="14"/>
      <c r="H44" s="14"/>
      <c r="I44" s="14"/>
    </row>
    <row r="45" spans="1:9" ht="12.75">
      <c r="A45" s="14"/>
      <c r="B45" s="14"/>
      <c r="C45" s="14"/>
      <c r="D45" s="14"/>
      <c r="E45" s="14"/>
      <c r="F45" s="14"/>
      <c r="G45" s="14"/>
      <c r="H45" s="14"/>
      <c r="I45" s="14"/>
    </row>
    <row r="46" spans="1:9" ht="12.75">
      <c r="A46" s="14"/>
      <c r="B46" s="14"/>
      <c r="C46" s="14"/>
      <c r="D46" s="14"/>
      <c r="E46" s="14"/>
      <c r="F46" s="14"/>
      <c r="G46" s="14"/>
      <c r="H46" s="14"/>
      <c r="I46" s="14"/>
    </row>
    <row r="47" spans="1:9" ht="12.75">
      <c r="A47" s="14"/>
      <c r="B47" s="14"/>
      <c r="C47" s="14"/>
      <c r="D47" s="14"/>
      <c r="E47" s="14"/>
      <c r="F47" s="14"/>
      <c r="G47" s="14"/>
      <c r="H47" s="14"/>
      <c r="I47" s="14"/>
    </row>
    <row r="48" spans="1:9" ht="12.75">
      <c r="A48" s="14"/>
      <c r="B48" s="14"/>
      <c r="C48" s="14"/>
      <c r="D48" s="14"/>
      <c r="E48" s="14"/>
      <c r="F48" s="14"/>
      <c r="G48" s="14"/>
      <c r="H48" s="14"/>
      <c r="I48" s="14"/>
    </row>
    <row r="49" spans="1:9" ht="12.75">
      <c r="A49" s="14"/>
      <c r="B49" s="14"/>
      <c r="C49" s="14"/>
      <c r="D49" s="14"/>
      <c r="E49" s="14"/>
      <c r="F49" s="14"/>
      <c r="G49" s="14"/>
      <c r="H49" s="14"/>
      <c r="I49" s="14"/>
    </row>
    <row r="50" spans="1:9" ht="12.75">
      <c r="A50" s="14"/>
      <c r="B50" s="14"/>
      <c r="C50" s="14"/>
      <c r="D50" s="14"/>
      <c r="E50" s="14"/>
      <c r="F50" s="14"/>
      <c r="G50" s="14"/>
      <c r="H50" s="14"/>
      <c r="I50" s="14"/>
    </row>
    <row r="51" spans="1:9" ht="12.75">
      <c r="A51" s="14"/>
      <c r="B51" s="14"/>
      <c r="C51" s="14"/>
      <c r="D51" s="14"/>
      <c r="E51" s="14"/>
      <c r="F51" s="14"/>
      <c r="G51" s="14"/>
      <c r="H51" s="14"/>
      <c r="I51" s="14"/>
    </row>
    <row r="52" spans="1:9" ht="12.75">
      <c r="A52" s="14"/>
      <c r="B52" s="14"/>
      <c r="C52" s="14"/>
      <c r="D52" s="14"/>
      <c r="E52" s="14"/>
      <c r="F52" s="14"/>
      <c r="G52" s="14"/>
      <c r="H52" s="14"/>
      <c r="I52" s="14"/>
    </row>
    <row r="53" spans="1:9" ht="12.75">
      <c r="A53" s="14"/>
      <c r="B53" s="14"/>
      <c r="C53" s="14"/>
      <c r="D53" s="14"/>
      <c r="E53" s="14"/>
      <c r="F53" s="14"/>
      <c r="G53" s="14"/>
      <c r="H53" s="14"/>
      <c r="I53" s="14"/>
    </row>
    <row r="54" spans="1:9" ht="12.75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2.75">
      <c r="A55" s="14"/>
      <c r="B55" s="14"/>
      <c r="C55" s="14"/>
      <c r="D55" s="14"/>
      <c r="E55" s="14"/>
      <c r="F55" s="14"/>
      <c r="G55" s="14"/>
      <c r="H55" s="14"/>
      <c r="I55" s="14"/>
    </row>
    <row r="56" spans="1:9" ht="12.75">
      <c r="A56" s="14"/>
      <c r="B56" s="14"/>
      <c r="C56" s="14"/>
      <c r="D56" s="14"/>
      <c r="E56" s="14"/>
      <c r="F56" s="14"/>
      <c r="G56" s="14"/>
      <c r="H56" s="14"/>
      <c r="I56" s="14"/>
    </row>
  </sheetData>
  <sheetProtection selectLockedCells="1" selectUnlockedCells="1"/>
  <mergeCells count="11">
    <mergeCell ref="A1:K1"/>
    <mergeCell ref="A3:A4"/>
    <mergeCell ref="B3:C3"/>
    <mergeCell ref="F3:G3"/>
    <mergeCell ref="A5:I5"/>
    <mergeCell ref="A8:I8"/>
    <mergeCell ref="A12:A13"/>
    <mergeCell ref="B12:C12"/>
    <mergeCell ref="J12:K12"/>
    <mergeCell ref="A14:E14"/>
    <mergeCell ref="A17:E17"/>
  </mergeCells>
  <printOptions horizontalCentered="1"/>
  <pageMargins left="0.7875" right="0.7875" top="0.39375" bottom="0.39375" header="0.5118055555555555" footer="0.5118055555555555"/>
  <pageSetup horizontalDpi="300" verticalDpi="3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ОАР_3</cp:lastModifiedBy>
  <cp:lastPrinted>2012-10-19T05:56:26Z</cp:lastPrinted>
  <dcterms:modified xsi:type="dcterms:W3CDTF">2012-10-19T05:56:40Z</dcterms:modified>
  <cp:category/>
  <cp:version/>
  <cp:contentType/>
  <cp:contentStatus/>
</cp:coreProperties>
</file>