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5480" windowHeight="10110"/>
  </bookViews>
  <sheets>
    <sheet name="Лист1" sheetId="6" r:id="rId1"/>
    <sheet name="Лист2.1" sheetId="5" r:id="rId2"/>
    <sheet name="Лист2" sheetId="2" state="hidden" r:id="rId3"/>
    <sheet name="Лист3" sheetId="3" state="hidden" r:id="rId4"/>
  </sheets>
  <definedNames>
    <definedName name="_xlnm._FilterDatabase" localSheetId="0" hidden="1">Лист1!$A$16:$R$646</definedName>
    <definedName name="_xlnm._FilterDatabase" localSheetId="2" hidden="1">Лист2!$A$7:$L$374</definedName>
    <definedName name="_xlnm._FilterDatabase" localSheetId="1" hidden="1">Лист2.1!$A$6:$M$635</definedName>
    <definedName name="_xlnm.Print_Area" localSheetId="0">Лист1!$A$1:$O$650</definedName>
    <definedName name="_xlnm.Print_Area" localSheetId="2">Лист2!$A$1:$L$374</definedName>
    <definedName name="_xlnm.Print_Area" localSheetId="1">Лист2.1!$A$1:$L$646</definedName>
  </definedNames>
  <calcPr calcId="145621"/>
</workbook>
</file>

<file path=xl/calcChain.xml><?xml version="1.0" encoding="utf-8"?>
<calcChain xmlns="http://schemas.openxmlformats.org/spreadsheetml/2006/main">
  <c r="M49" i="6" l="1"/>
  <c r="N49" i="6" s="1"/>
  <c r="M601" i="6"/>
  <c r="N601" i="6" s="1"/>
  <c r="M558" i="6"/>
  <c r="N558" i="6" s="1"/>
  <c r="M557" i="6"/>
  <c r="N557" i="6" s="1"/>
  <c r="M533" i="6"/>
  <c r="N533" i="6" s="1"/>
  <c r="M525" i="6"/>
  <c r="N525" i="6" s="1"/>
  <c r="M514" i="6"/>
  <c r="N514" i="6" s="1"/>
  <c r="M382" i="6"/>
  <c r="N382" i="6" s="1"/>
  <c r="M292" i="6"/>
  <c r="N292" i="6" s="1"/>
  <c r="M173" i="6"/>
  <c r="N173" i="6" s="1"/>
  <c r="M141" i="6"/>
  <c r="N141" i="6" s="1"/>
  <c r="M136" i="6"/>
  <c r="N136" i="6" s="1"/>
  <c r="M135" i="6"/>
  <c r="N135" i="6" s="1"/>
  <c r="M92" i="6"/>
  <c r="N92" i="6" s="1"/>
  <c r="M65" i="6"/>
  <c r="N65" i="6" s="1"/>
  <c r="M37" i="6"/>
  <c r="N37" i="6" s="1"/>
  <c r="M23" i="6"/>
  <c r="N23" i="6" s="1"/>
  <c r="M22" i="6" l="1"/>
  <c r="L590" i="5"/>
  <c r="L514" i="5"/>
  <c r="L371" i="5"/>
  <c r="L27" i="5" l="1"/>
  <c r="L55" i="5"/>
  <c r="L125" i="5"/>
  <c r="L282" i="5"/>
  <c r="L131" i="5"/>
  <c r="L503" i="5"/>
  <c r="L522" i="5"/>
  <c r="L547" i="5"/>
  <c r="L39" i="5"/>
  <c r="L82" i="5"/>
  <c r="L126" i="5"/>
  <c r="L163" i="5"/>
  <c r="L546" i="5"/>
  <c r="L13" i="5"/>
  <c r="L7" i="5" s="1"/>
  <c r="C13" i="5" l="1"/>
  <c r="M306" i="6"/>
  <c r="D296" i="5" s="1"/>
  <c r="E7" i="5" l="1"/>
  <c r="K7" i="5"/>
  <c r="C27" i="5"/>
  <c r="C39" i="5"/>
  <c r="C55" i="5"/>
  <c r="C82" i="5"/>
  <c r="C125" i="5"/>
  <c r="C126" i="5"/>
  <c r="C131" i="5"/>
  <c r="C163" i="5"/>
  <c r="C282" i="5"/>
  <c r="C371" i="5"/>
  <c r="C503" i="5"/>
  <c r="C514" i="5"/>
  <c r="C522" i="5"/>
  <c r="C546" i="5"/>
  <c r="C547" i="5"/>
  <c r="C590" i="5"/>
  <c r="M210" i="6"/>
  <c r="D200" i="5" s="1"/>
  <c r="C200" i="5" s="1"/>
  <c r="M211" i="6"/>
  <c r="N211" i="6" s="1"/>
  <c r="M348" i="6"/>
  <c r="N348" i="6" s="1"/>
  <c r="M347" i="6"/>
  <c r="N347" i="6" s="1"/>
  <c r="J201" i="5" l="1"/>
  <c r="C201" i="5" s="1"/>
  <c r="N210" i="6"/>
  <c r="J337" i="5"/>
  <c r="C337" i="5" s="1"/>
  <c r="M642" i="6" l="1"/>
  <c r="J631" i="5" s="1"/>
  <c r="C631" i="5" s="1"/>
  <c r="M472" i="6"/>
  <c r="J461" i="5" s="1"/>
  <c r="C461" i="5" s="1"/>
  <c r="M458" i="6"/>
  <c r="J447" i="5" s="1"/>
  <c r="C447" i="5" s="1"/>
  <c r="M373" i="6"/>
  <c r="N373" i="6" s="1"/>
  <c r="M367" i="6"/>
  <c r="N367" i="6" s="1"/>
  <c r="M334" i="6"/>
  <c r="H323" i="5" s="1"/>
  <c r="C323" i="5" s="1"/>
  <c r="M234" i="6"/>
  <c r="N234" i="6" s="1"/>
  <c r="M217" i="6"/>
  <c r="N217" i="6" s="1"/>
  <c r="N642" i="6" l="1"/>
  <c r="N334" i="6"/>
  <c r="J356" i="5"/>
  <c r="C356" i="5" s="1"/>
  <c r="D207" i="5"/>
  <c r="C207" i="5" s="1"/>
  <c r="J224" i="5"/>
  <c r="C224" i="5" s="1"/>
  <c r="N472" i="6"/>
  <c r="N458" i="6"/>
  <c r="J362" i="5"/>
  <c r="C362" i="5" s="1"/>
  <c r="M212" i="6"/>
  <c r="N212" i="6" s="1"/>
  <c r="M183" i="6" l="1"/>
  <c r="N183" i="6" s="1"/>
  <c r="J173" i="5" l="1"/>
  <c r="C173" i="5" s="1"/>
  <c r="J202" i="5"/>
  <c r="C202" i="5" s="1"/>
  <c r="M452" i="6" l="1"/>
  <c r="J441" i="5" s="1"/>
  <c r="C441" i="5" s="1"/>
  <c r="M590" i="6" l="1"/>
  <c r="N590" i="6" s="1"/>
  <c r="M571" i="6"/>
  <c r="N571" i="6" s="1"/>
  <c r="M542" i="6"/>
  <c r="F531" i="5" s="1"/>
  <c r="C531" i="5" s="1"/>
  <c r="M530" i="6"/>
  <c r="N530" i="6" s="1"/>
  <c r="M444" i="6"/>
  <c r="N444" i="6" s="1"/>
  <c r="M426" i="6"/>
  <c r="H415" i="5" s="1"/>
  <c r="C415" i="5" s="1"/>
  <c r="M304" i="6"/>
  <c r="N304" i="6" s="1"/>
  <c r="M283" i="6"/>
  <c r="N283" i="6" s="1"/>
  <c r="M227" i="6"/>
  <c r="N227" i="6" s="1"/>
  <c r="M219" i="6"/>
  <c r="N219" i="6" s="1"/>
  <c r="M218" i="6"/>
  <c r="N218" i="6" s="1"/>
  <c r="M103" i="6"/>
  <c r="N103" i="6" s="1"/>
  <c r="M74" i="6"/>
  <c r="N74" i="6" s="1"/>
  <c r="M73" i="6"/>
  <c r="N73" i="6" s="1"/>
  <c r="M71" i="6"/>
  <c r="N71" i="6" s="1"/>
  <c r="M69" i="6"/>
  <c r="N69" i="6" s="1"/>
  <c r="M53" i="6"/>
  <c r="N53" i="6" s="1"/>
  <c r="M36" i="6"/>
  <c r="N36" i="6" s="1"/>
  <c r="M34" i="6"/>
  <c r="H24" i="5" s="1"/>
  <c r="C24" i="5" s="1"/>
  <c r="H208" i="5" l="1"/>
  <c r="C208" i="5" s="1"/>
  <c r="H217" i="5"/>
  <c r="C217" i="5" s="1"/>
  <c r="H273" i="5"/>
  <c r="C273" i="5" s="1"/>
  <c r="N426" i="6"/>
  <c r="H433" i="5"/>
  <c r="C433" i="5" s="1"/>
  <c r="H519" i="5"/>
  <c r="C519" i="5" s="1"/>
  <c r="N542" i="6"/>
  <c r="N34" i="6"/>
  <c r="H26" i="5"/>
  <c r="C26" i="5" s="1"/>
  <c r="H43" i="5"/>
  <c r="C43" i="5" s="1"/>
  <c r="H59" i="5"/>
  <c r="C59" i="5" s="1"/>
  <c r="H61" i="5"/>
  <c r="C61" i="5" s="1"/>
  <c r="H63" i="5"/>
  <c r="C63" i="5" s="1"/>
  <c r="J64" i="5"/>
  <c r="C64" i="5" s="1"/>
  <c r="H93" i="5"/>
  <c r="C93" i="5" s="1"/>
  <c r="H209" i="5"/>
  <c r="C209" i="5" s="1"/>
  <c r="J294" i="5"/>
  <c r="C294" i="5" s="1"/>
  <c r="D560" i="5"/>
  <c r="C560" i="5" s="1"/>
  <c r="H579" i="5"/>
  <c r="C579" i="5" s="1"/>
  <c r="M550" i="6" l="1"/>
  <c r="N550" i="6" l="1"/>
  <c r="D539" i="5"/>
  <c r="C539" i="5" s="1"/>
  <c r="M407" i="6"/>
  <c r="N407" i="6" l="1"/>
  <c r="D396" i="5"/>
  <c r="C396" i="5" s="1"/>
  <c r="M302" i="6"/>
  <c r="M272" i="6"/>
  <c r="M249" i="6"/>
  <c r="M178" i="6"/>
  <c r="M168" i="6"/>
  <c r="M137" i="6"/>
  <c r="M131" i="6"/>
  <c r="M102" i="6"/>
  <c r="M101" i="6"/>
  <c r="M68" i="6"/>
  <c r="M66" i="6"/>
  <c r="M42" i="6"/>
  <c r="M41" i="6"/>
  <c r="M39" i="6"/>
  <c r="M38" i="6"/>
  <c r="M21" i="6"/>
  <c r="N21" i="6" s="1"/>
  <c r="M20" i="6"/>
  <c r="N20" i="6" s="1"/>
  <c r="M18" i="6"/>
  <c r="N18" i="6" s="1"/>
  <c r="M51" i="6"/>
  <c r="J8" i="5" l="1"/>
  <c r="N68" i="6"/>
  <c r="D58" i="5"/>
  <c r="C58" i="5" s="1"/>
  <c r="N102" i="6"/>
  <c r="D92" i="5"/>
  <c r="C92" i="5" s="1"/>
  <c r="N178" i="6"/>
  <c r="D168" i="5"/>
  <c r="C168" i="5" s="1"/>
  <c r="N272" i="6"/>
  <c r="D262" i="5"/>
  <c r="C262" i="5" s="1"/>
  <c r="N66" i="6"/>
  <c r="D56" i="5"/>
  <c r="C56" i="5" s="1"/>
  <c r="N101" i="6"/>
  <c r="D91" i="5"/>
  <c r="C91" i="5" s="1"/>
  <c r="N131" i="6"/>
  <c r="D121" i="5"/>
  <c r="C121" i="5" s="1"/>
  <c r="N168" i="6"/>
  <c r="D158" i="5"/>
  <c r="C158" i="5" s="1"/>
  <c r="N249" i="6"/>
  <c r="D239" i="5"/>
  <c r="C239" i="5" s="1"/>
  <c r="N302" i="6"/>
  <c r="D292" i="5"/>
  <c r="C292" i="5" s="1"/>
  <c r="N137" i="6"/>
  <c r="D127" i="5"/>
  <c r="C127" i="5" s="1"/>
  <c r="N42" i="6"/>
  <c r="D32" i="5"/>
  <c r="C32" i="5" s="1"/>
  <c r="N41" i="6"/>
  <c r="D31" i="5"/>
  <c r="C31" i="5" s="1"/>
  <c r="N39" i="6"/>
  <c r="D29" i="5"/>
  <c r="C29" i="5" s="1"/>
  <c r="N38" i="6"/>
  <c r="D28" i="5"/>
  <c r="C28" i="5" s="1"/>
  <c r="D10" i="5"/>
  <c r="C10" i="5" s="1"/>
  <c r="D11" i="5"/>
  <c r="C11" i="5" s="1"/>
  <c r="M55" i="6"/>
  <c r="F45" i="5" s="1"/>
  <c r="C8" i="5" l="1"/>
  <c r="C45" i="5"/>
  <c r="N55" i="6"/>
  <c r="M322" i="6"/>
  <c r="N322" i="6" s="1"/>
  <c r="M411" i="6"/>
  <c r="N411" i="6" s="1"/>
  <c r="M410" i="6"/>
  <c r="N410" i="6" s="1"/>
  <c r="M323" i="6"/>
  <c r="J313" i="5" s="1"/>
  <c r="C313" i="5" s="1"/>
  <c r="J312" i="5" l="1"/>
  <c r="C312" i="5" s="1"/>
  <c r="N323" i="6"/>
  <c r="N452" i="6"/>
  <c r="M350" i="6" l="1"/>
  <c r="N350" i="6" s="1"/>
  <c r="M531" i="6"/>
  <c r="H520" i="5" s="1"/>
  <c r="C520" i="5" s="1"/>
  <c r="M214" i="6"/>
  <c r="D204" i="5" s="1"/>
  <c r="C204" i="5" s="1"/>
  <c r="M94" i="6"/>
  <c r="D84" i="5" s="1"/>
  <c r="C84" i="5" s="1"/>
  <c r="M134" i="6"/>
  <c r="M133" i="6"/>
  <c r="M132" i="6"/>
  <c r="M192" i="6"/>
  <c r="M232" i="6"/>
  <c r="M231" i="6"/>
  <c r="M230" i="6"/>
  <c r="M229" i="6"/>
  <c r="M236" i="6"/>
  <c r="M238" i="6"/>
  <c r="M241" i="6"/>
  <c r="M240" i="6"/>
  <c r="M252" i="6"/>
  <c r="M645" i="6"/>
  <c r="N645" i="6" s="1"/>
  <c r="M620" i="6"/>
  <c r="N620" i="6" s="1"/>
  <c r="M619" i="6"/>
  <c r="M617" i="6"/>
  <c r="M614" i="6"/>
  <c r="M600" i="6"/>
  <c r="N600" i="6" s="1"/>
  <c r="M599" i="6"/>
  <c r="N599" i="6" s="1"/>
  <c r="M598" i="6"/>
  <c r="N598" i="6" s="1"/>
  <c r="M597" i="6"/>
  <c r="N597" i="6" s="1"/>
  <c r="M596" i="6"/>
  <c r="N596" i="6" s="1"/>
  <c r="M595" i="6"/>
  <c r="N595" i="6" s="1"/>
  <c r="M594" i="6"/>
  <c r="N594" i="6" s="1"/>
  <c r="M593" i="6"/>
  <c r="N593" i="6" s="1"/>
  <c r="M592" i="6"/>
  <c r="N592" i="6" s="1"/>
  <c r="M591" i="6"/>
  <c r="N591" i="6" s="1"/>
  <c r="M589" i="6"/>
  <c r="N589" i="6" s="1"/>
  <c r="M588" i="6"/>
  <c r="N588" i="6" s="1"/>
  <c r="M587" i="6"/>
  <c r="N587" i="6" s="1"/>
  <c r="M586" i="6"/>
  <c r="N586" i="6" s="1"/>
  <c r="M585" i="6"/>
  <c r="M584" i="6"/>
  <c r="N584" i="6" s="1"/>
  <c r="M583" i="6"/>
  <c r="N583" i="6" s="1"/>
  <c r="M582" i="6"/>
  <c r="N582" i="6" s="1"/>
  <c r="M578" i="6"/>
  <c r="M577" i="6"/>
  <c r="M576" i="6"/>
  <c r="M575" i="6"/>
  <c r="N575" i="6" s="1"/>
  <c r="M574" i="6"/>
  <c r="N574" i="6" s="1"/>
  <c r="M573" i="6"/>
  <c r="N573" i="6" s="1"/>
  <c r="M572" i="6"/>
  <c r="N572" i="6" s="1"/>
  <c r="M538" i="6"/>
  <c r="M532" i="6"/>
  <c r="M529" i="6"/>
  <c r="M521" i="6"/>
  <c r="M520" i="6"/>
  <c r="M489" i="6"/>
  <c r="N489" i="6" s="1"/>
  <c r="M487" i="6"/>
  <c r="N487" i="6" s="1"/>
  <c r="M486" i="6"/>
  <c r="N486" i="6" s="1"/>
  <c r="M485" i="6"/>
  <c r="N485" i="6" s="1"/>
  <c r="M484" i="6"/>
  <c r="N484" i="6" s="1"/>
  <c r="M483" i="6"/>
  <c r="M482" i="6"/>
  <c r="N482" i="6" s="1"/>
  <c r="M481" i="6"/>
  <c r="N481" i="6" s="1"/>
  <c r="M480" i="6"/>
  <c r="N480" i="6" s="1"/>
  <c r="M478" i="6"/>
  <c r="N478" i="6" s="1"/>
  <c r="M477" i="6"/>
  <c r="N477" i="6" s="1"/>
  <c r="M475" i="6"/>
  <c r="M474" i="6"/>
  <c r="N474" i="6" s="1"/>
  <c r="M449" i="6"/>
  <c r="M450" i="6"/>
  <c r="M451" i="6"/>
  <c r="M453" i="6"/>
  <c r="M454" i="6"/>
  <c r="M455" i="6"/>
  <c r="M456" i="6"/>
  <c r="M457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48" i="6"/>
  <c r="M644" i="6"/>
  <c r="N644" i="6" s="1"/>
  <c r="N192" i="6" l="1"/>
  <c r="J182" i="5"/>
  <c r="C182" i="5" s="1"/>
  <c r="N451" i="6"/>
  <c r="J440" i="5"/>
  <c r="C440" i="5" s="1"/>
  <c r="J634" i="5"/>
  <c r="C634" i="5" s="1"/>
  <c r="N449" i="6"/>
  <c r="J438" i="5"/>
  <c r="C438" i="5" s="1"/>
  <c r="N448" i="6"/>
  <c r="J437" i="5"/>
  <c r="C437" i="5" s="1"/>
  <c r="N470" i="6"/>
  <c r="J459" i="5"/>
  <c r="C459" i="5" s="1"/>
  <c r="N468" i="6"/>
  <c r="J457" i="5"/>
  <c r="C457" i="5" s="1"/>
  <c r="N466" i="6"/>
  <c r="J455" i="5"/>
  <c r="C455" i="5" s="1"/>
  <c r="N464" i="6"/>
  <c r="J453" i="5"/>
  <c r="C453" i="5" s="1"/>
  <c r="N462" i="6"/>
  <c r="J451" i="5"/>
  <c r="C451" i="5" s="1"/>
  <c r="N460" i="6"/>
  <c r="J449" i="5"/>
  <c r="C449" i="5" s="1"/>
  <c r="N457" i="6"/>
  <c r="J446" i="5"/>
  <c r="C446" i="5" s="1"/>
  <c r="N455" i="6"/>
  <c r="J444" i="5"/>
  <c r="C444" i="5" s="1"/>
  <c r="N453" i="6"/>
  <c r="J442" i="5"/>
  <c r="C442" i="5" s="1"/>
  <c r="N450" i="6"/>
  <c r="J439" i="5"/>
  <c r="C439" i="5" s="1"/>
  <c r="N532" i="6"/>
  <c r="J521" i="5"/>
  <c r="C521" i="5" s="1"/>
  <c r="N576" i="6"/>
  <c r="J565" i="5"/>
  <c r="C565" i="5" s="1"/>
  <c r="N578" i="6"/>
  <c r="J567" i="5"/>
  <c r="C567" i="5" s="1"/>
  <c r="N617" i="6"/>
  <c r="J606" i="5"/>
  <c r="C606" i="5" s="1"/>
  <c r="N240" i="6"/>
  <c r="J230" i="5"/>
  <c r="C230" i="5" s="1"/>
  <c r="N238" i="6"/>
  <c r="J228" i="5"/>
  <c r="C228" i="5" s="1"/>
  <c r="N229" i="6"/>
  <c r="J219" i="5"/>
  <c r="C219" i="5" s="1"/>
  <c r="N231" i="6"/>
  <c r="J221" i="5"/>
  <c r="C221" i="5" s="1"/>
  <c r="N133" i="6"/>
  <c r="J123" i="5"/>
  <c r="C123" i="5" s="1"/>
  <c r="N471" i="6"/>
  <c r="J460" i="5"/>
  <c r="C460" i="5" s="1"/>
  <c r="N469" i="6"/>
  <c r="J458" i="5"/>
  <c r="C458" i="5" s="1"/>
  <c r="N467" i="6"/>
  <c r="J456" i="5"/>
  <c r="C456" i="5" s="1"/>
  <c r="N465" i="6"/>
  <c r="J454" i="5"/>
  <c r="C454" i="5" s="1"/>
  <c r="N463" i="6"/>
  <c r="J452" i="5"/>
  <c r="C452" i="5" s="1"/>
  <c r="N461" i="6"/>
  <c r="J450" i="5"/>
  <c r="C450" i="5" s="1"/>
  <c r="N459" i="6"/>
  <c r="J448" i="5"/>
  <c r="C448" i="5" s="1"/>
  <c r="N456" i="6"/>
  <c r="J445" i="5"/>
  <c r="C445" i="5" s="1"/>
  <c r="N454" i="6"/>
  <c r="J443" i="5"/>
  <c r="C443" i="5" s="1"/>
  <c r="N483" i="6"/>
  <c r="J472" i="5"/>
  <c r="C472" i="5" s="1"/>
  <c r="N538" i="6"/>
  <c r="J527" i="5"/>
  <c r="C527" i="5" s="1"/>
  <c r="N577" i="6"/>
  <c r="J566" i="5"/>
  <c r="C566" i="5" s="1"/>
  <c r="N614" i="6"/>
  <c r="J603" i="5"/>
  <c r="C603" i="5" s="1"/>
  <c r="N619" i="6"/>
  <c r="J608" i="5"/>
  <c r="C608" i="5" s="1"/>
  <c r="N252" i="6"/>
  <c r="J242" i="5"/>
  <c r="C242" i="5" s="1"/>
  <c r="N241" i="6"/>
  <c r="J231" i="5"/>
  <c r="C231" i="5" s="1"/>
  <c r="N236" i="6"/>
  <c r="J226" i="5"/>
  <c r="C226" i="5" s="1"/>
  <c r="N230" i="6"/>
  <c r="J220" i="5"/>
  <c r="C220" i="5" s="1"/>
  <c r="N232" i="6"/>
  <c r="J222" i="5"/>
  <c r="C222" i="5" s="1"/>
  <c r="N132" i="6"/>
  <c r="J122" i="5"/>
  <c r="C122" i="5" s="1"/>
  <c r="N134" i="6"/>
  <c r="J124" i="5"/>
  <c r="C124" i="5" s="1"/>
  <c r="N585" i="6"/>
  <c r="J574" i="5"/>
  <c r="C574" i="5" s="1"/>
  <c r="N529" i="6"/>
  <c r="J518" i="5"/>
  <c r="C518" i="5" s="1"/>
  <c r="N520" i="6"/>
  <c r="J509" i="5"/>
  <c r="C509" i="5" s="1"/>
  <c r="N521" i="6"/>
  <c r="J510" i="5"/>
  <c r="C510" i="5" s="1"/>
  <c r="N475" i="6"/>
  <c r="J464" i="5"/>
  <c r="C464" i="5" s="1"/>
  <c r="N531" i="6"/>
  <c r="N214" i="6"/>
  <c r="N94" i="6"/>
  <c r="D633" i="5"/>
  <c r="C633" i="5" s="1"/>
  <c r="J609" i="5" l="1"/>
  <c r="C609" i="5" s="1"/>
  <c r="J576" i="5"/>
  <c r="C576" i="5" s="1"/>
  <c r="J577" i="5"/>
  <c r="C577" i="5" s="1"/>
  <c r="J578" i="5"/>
  <c r="C578" i="5" s="1"/>
  <c r="J580" i="5"/>
  <c r="C580" i="5" s="1"/>
  <c r="J581" i="5"/>
  <c r="C581" i="5" s="1"/>
  <c r="J582" i="5"/>
  <c r="C582" i="5" s="1"/>
  <c r="J583" i="5"/>
  <c r="C583" i="5" s="1"/>
  <c r="J584" i="5"/>
  <c r="C584" i="5" s="1"/>
  <c r="J585" i="5"/>
  <c r="C585" i="5" s="1"/>
  <c r="J586" i="5"/>
  <c r="C586" i="5" s="1"/>
  <c r="J587" i="5"/>
  <c r="C587" i="5" s="1"/>
  <c r="J588" i="5"/>
  <c r="C588" i="5" s="1"/>
  <c r="J589" i="5"/>
  <c r="C589" i="5" s="1"/>
  <c r="J575" i="5"/>
  <c r="C575" i="5" s="1"/>
  <c r="J573" i="5"/>
  <c r="C573" i="5" s="1"/>
  <c r="J572" i="5"/>
  <c r="C572" i="5" s="1"/>
  <c r="J571" i="5"/>
  <c r="C571" i="5" s="1"/>
  <c r="J562" i="5"/>
  <c r="C562" i="5" s="1"/>
  <c r="J563" i="5"/>
  <c r="C563" i="5" s="1"/>
  <c r="J564" i="5"/>
  <c r="C564" i="5" s="1"/>
  <c r="J561" i="5"/>
  <c r="C561" i="5" s="1"/>
  <c r="J478" i="5"/>
  <c r="C478" i="5" s="1"/>
  <c r="J474" i="5"/>
  <c r="C474" i="5" s="1"/>
  <c r="J475" i="5"/>
  <c r="C475" i="5" s="1"/>
  <c r="J476" i="5"/>
  <c r="C476" i="5" s="1"/>
  <c r="J473" i="5"/>
  <c r="C473" i="5" s="1"/>
  <c r="J471" i="5"/>
  <c r="C471" i="5" s="1"/>
  <c r="J470" i="5"/>
  <c r="C470" i="5" s="1"/>
  <c r="J467" i="5"/>
  <c r="C467" i="5" s="1"/>
  <c r="J466" i="5"/>
  <c r="C466" i="5" s="1"/>
  <c r="J469" i="5"/>
  <c r="C469" i="5" s="1"/>
  <c r="M437" i="6"/>
  <c r="M436" i="6"/>
  <c r="N436" i="6" s="1"/>
  <c r="M435" i="6"/>
  <c r="N435" i="6" s="1"/>
  <c r="M434" i="6"/>
  <c r="M433" i="6"/>
  <c r="M432" i="6"/>
  <c r="M431" i="6"/>
  <c r="N431" i="6" s="1"/>
  <c r="M430" i="6"/>
  <c r="N430" i="6" s="1"/>
  <c r="M429" i="6"/>
  <c r="M384" i="6"/>
  <c r="M383" i="6"/>
  <c r="M381" i="6"/>
  <c r="M380" i="6"/>
  <c r="J425" i="5"/>
  <c r="C425" i="5" s="1"/>
  <c r="M365" i="6"/>
  <c r="J354" i="5" s="1"/>
  <c r="C354" i="5" s="1"/>
  <c r="M364" i="6"/>
  <c r="J353" i="5" s="1"/>
  <c r="C353" i="5" s="1"/>
  <c r="M363" i="6"/>
  <c r="J352" i="5" s="1"/>
  <c r="C352" i="5" s="1"/>
  <c r="M362" i="6"/>
  <c r="J351" i="5" s="1"/>
  <c r="C351" i="5" s="1"/>
  <c r="M361" i="6"/>
  <c r="J350" i="5" s="1"/>
  <c r="C350" i="5" s="1"/>
  <c r="M360" i="6"/>
  <c r="M359" i="6"/>
  <c r="J348" i="5" s="1"/>
  <c r="C348" i="5" s="1"/>
  <c r="M358" i="6"/>
  <c r="J347" i="5" s="1"/>
  <c r="C347" i="5" s="1"/>
  <c r="M357" i="6"/>
  <c r="J346" i="5" s="1"/>
  <c r="C346" i="5" s="1"/>
  <c r="M356" i="6"/>
  <c r="J345" i="5" s="1"/>
  <c r="C345" i="5" s="1"/>
  <c r="M353" i="6"/>
  <c r="N353" i="6" s="1"/>
  <c r="M351" i="6"/>
  <c r="N351" i="6" s="1"/>
  <c r="M349" i="6"/>
  <c r="N349" i="6" s="1"/>
  <c r="M326" i="6"/>
  <c r="M328" i="6"/>
  <c r="N328" i="6" s="1"/>
  <c r="M329" i="6"/>
  <c r="N329" i="6" s="1"/>
  <c r="M330" i="6"/>
  <c r="N330" i="6" s="1"/>
  <c r="M331" i="6"/>
  <c r="N331" i="6" s="1"/>
  <c r="M332" i="6"/>
  <c r="N332" i="6" s="1"/>
  <c r="M327" i="6"/>
  <c r="J316" i="5" s="1"/>
  <c r="C316" i="5" s="1"/>
  <c r="M295" i="6"/>
  <c r="N295" i="6" s="1"/>
  <c r="M294" i="6"/>
  <c r="N294" i="6" s="1"/>
  <c r="M293" i="6"/>
  <c r="N293" i="6" s="1"/>
  <c r="M291" i="6"/>
  <c r="N291" i="6" s="1"/>
  <c r="M290" i="6"/>
  <c r="N290" i="6" s="1"/>
  <c r="M289" i="6"/>
  <c r="N289" i="6" s="1"/>
  <c r="M288" i="6"/>
  <c r="N288" i="6" s="1"/>
  <c r="M287" i="6"/>
  <c r="N287" i="6" s="1"/>
  <c r="M286" i="6"/>
  <c r="N286" i="6" s="1"/>
  <c r="M285" i="6"/>
  <c r="N285" i="6" s="1"/>
  <c r="M284" i="6"/>
  <c r="N284" i="6" s="1"/>
  <c r="M282" i="6"/>
  <c r="N282" i="6" s="1"/>
  <c r="M281" i="6"/>
  <c r="N281" i="6" s="1"/>
  <c r="M280" i="6"/>
  <c r="N280" i="6" s="1"/>
  <c r="M279" i="6"/>
  <c r="N279" i="6" s="1"/>
  <c r="M278" i="6"/>
  <c r="N278" i="6" s="1"/>
  <c r="M277" i="6"/>
  <c r="N277" i="6" s="1"/>
  <c r="M276" i="6"/>
  <c r="N276" i="6" s="1"/>
  <c r="M274" i="6"/>
  <c r="M271" i="6"/>
  <c r="M270" i="6"/>
  <c r="M269" i="6"/>
  <c r="M268" i="6"/>
  <c r="M267" i="6"/>
  <c r="M266" i="6"/>
  <c r="M264" i="6"/>
  <c r="M255" i="6"/>
  <c r="M263" i="6"/>
  <c r="N263" i="6" s="1"/>
  <c r="M262" i="6"/>
  <c r="M261" i="6"/>
  <c r="N261" i="6" s="1"/>
  <c r="M260" i="6"/>
  <c r="N260" i="6" s="1"/>
  <c r="M259" i="6"/>
  <c r="M258" i="6"/>
  <c r="N258" i="6" s="1"/>
  <c r="M257" i="6"/>
  <c r="M256" i="6"/>
  <c r="N256" i="6" s="1"/>
  <c r="M254" i="6"/>
  <c r="N254" i="6" s="1"/>
  <c r="M253" i="6"/>
  <c r="N253" i="6" s="1"/>
  <c r="M251" i="6"/>
  <c r="N251" i="6" s="1"/>
  <c r="M250" i="6"/>
  <c r="N250" i="6" s="1"/>
  <c r="M237" i="6"/>
  <c r="N237" i="6" s="1"/>
  <c r="M235" i="6"/>
  <c r="N235" i="6" s="1"/>
  <c r="M479" i="6"/>
  <c r="J468" i="5" s="1"/>
  <c r="C468" i="5" s="1"/>
  <c r="M220" i="6"/>
  <c r="N220" i="6" s="1"/>
  <c r="M215" i="6"/>
  <c r="N215" i="6" s="1"/>
  <c r="M122" i="6"/>
  <c r="N122" i="6" s="1"/>
  <c r="M121" i="6"/>
  <c r="N121" i="6" s="1"/>
  <c r="M120" i="6"/>
  <c r="N120" i="6" s="1"/>
  <c r="M119" i="6"/>
  <c r="N119" i="6" s="1"/>
  <c r="M115" i="6"/>
  <c r="N115" i="6" s="1"/>
  <c r="M97" i="6"/>
  <c r="N97" i="6" s="1"/>
  <c r="M95" i="6"/>
  <c r="N95" i="6" s="1"/>
  <c r="M91" i="6"/>
  <c r="N91" i="6" s="1"/>
  <c r="M90" i="6"/>
  <c r="N90" i="6" s="1"/>
  <c r="M87" i="6"/>
  <c r="N87" i="6" s="1"/>
  <c r="M86" i="6"/>
  <c r="N86" i="6" s="1"/>
  <c r="M85" i="6"/>
  <c r="N85" i="6" s="1"/>
  <c r="M84" i="6"/>
  <c r="N84" i="6" s="1"/>
  <c r="M83" i="6"/>
  <c r="N83" i="6" s="1"/>
  <c r="M82" i="6"/>
  <c r="N82" i="6" s="1"/>
  <c r="M81" i="6"/>
  <c r="N81" i="6" s="1"/>
  <c r="M80" i="6"/>
  <c r="N80" i="6" s="1"/>
  <c r="M78" i="6"/>
  <c r="N78" i="6" s="1"/>
  <c r="M77" i="6"/>
  <c r="N77" i="6" s="1"/>
  <c r="J111" i="5"/>
  <c r="C111" i="5" s="1"/>
  <c r="M242" i="6"/>
  <c r="J232" i="5" s="1"/>
  <c r="C232" i="5" s="1"/>
  <c r="M226" i="6"/>
  <c r="J216" i="5" s="1"/>
  <c r="C216" i="5" s="1"/>
  <c r="J227" i="5" l="1"/>
  <c r="C227" i="5" s="1"/>
  <c r="J274" i="5"/>
  <c r="C274" i="5" s="1"/>
  <c r="J283" i="5"/>
  <c r="C283" i="5" s="1"/>
  <c r="J269" i="5"/>
  <c r="C269" i="5" s="1"/>
  <c r="J278" i="5"/>
  <c r="C278" i="5" s="1"/>
  <c r="J285" i="5"/>
  <c r="C285" i="5" s="1"/>
  <c r="J280" i="5"/>
  <c r="C280" i="5" s="1"/>
  <c r="J267" i="5"/>
  <c r="C267" i="5" s="1"/>
  <c r="J271" i="5"/>
  <c r="C271" i="5" s="1"/>
  <c r="J276" i="5"/>
  <c r="C276" i="5" s="1"/>
  <c r="J419" i="5"/>
  <c r="C419" i="5" s="1"/>
  <c r="J275" i="5"/>
  <c r="C275" i="5" s="1"/>
  <c r="J68" i="5"/>
  <c r="C68" i="5" s="1"/>
  <c r="J279" i="5"/>
  <c r="C279" i="5" s="1"/>
  <c r="J281" i="5"/>
  <c r="C281" i="5" s="1"/>
  <c r="J284" i="5"/>
  <c r="C284" i="5" s="1"/>
  <c r="J253" i="5"/>
  <c r="C253" i="5" s="1"/>
  <c r="J244" i="5"/>
  <c r="C244" i="5" s="1"/>
  <c r="J266" i="5"/>
  <c r="C266" i="5" s="1"/>
  <c r="J268" i="5"/>
  <c r="C268" i="5" s="1"/>
  <c r="J270" i="5"/>
  <c r="C270" i="5" s="1"/>
  <c r="J272" i="5"/>
  <c r="C272" i="5" s="1"/>
  <c r="J277" i="5"/>
  <c r="C277" i="5" s="1"/>
  <c r="N262" i="6"/>
  <c r="J252" i="5"/>
  <c r="C252" i="5" s="1"/>
  <c r="N255" i="6"/>
  <c r="J245" i="5"/>
  <c r="C245" i="5" s="1"/>
  <c r="N270" i="6"/>
  <c r="J260" i="5"/>
  <c r="C260" i="5" s="1"/>
  <c r="N274" i="6"/>
  <c r="J264" i="5"/>
  <c r="C264" i="5" s="1"/>
  <c r="N381" i="6"/>
  <c r="J370" i="5"/>
  <c r="C370" i="5" s="1"/>
  <c r="N384" i="6"/>
  <c r="J373" i="5"/>
  <c r="C373" i="5" s="1"/>
  <c r="N434" i="6"/>
  <c r="J423" i="5"/>
  <c r="C423" i="5" s="1"/>
  <c r="N257" i="6"/>
  <c r="J247" i="5"/>
  <c r="C247" i="5" s="1"/>
  <c r="N259" i="6"/>
  <c r="J249" i="5"/>
  <c r="C249" i="5" s="1"/>
  <c r="N264" i="6"/>
  <c r="J254" i="5"/>
  <c r="C254" i="5" s="1"/>
  <c r="N267" i="6"/>
  <c r="J257" i="5"/>
  <c r="C257" i="5" s="1"/>
  <c r="N269" i="6"/>
  <c r="J259" i="5"/>
  <c r="C259" i="5" s="1"/>
  <c r="N271" i="6"/>
  <c r="J261" i="5"/>
  <c r="C261" i="5" s="1"/>
  <c r="N326" i="6"/>
  <c r="J315" i="5"/>
  <c r="C315" i="5" s="1"/>
  <c r="N360" i="6"/>
  <c r="J349" i="5"/>
  <c r="C349" i="5" s="1"/>
  <c r="N380" i="6"/>
  <c r="J369" i="5"/>
  <c r="C369" i="5" s="1"/>
  <c r="N383" i="6"/>
  <c r="J372" i="5"/>
  <c r="C372" i="5" s="1"/>
  <c r="N429" i="6"/>
  <c r="J418" i="5"/>
  <c r="C418" i="5" s="1"/>
  <c r="N433" i="6"/>
  <c r="J422" i="5"/>
  <c r="C422" i="5" s="1"/>
  <c r="N437" i="6"/>
  <c r="J426" i="5"/>
  <c r="C426" i="5" s="1"/>
  <c r="N432" i="6"/>
  <c r="J421" i="5"/>
  <c r="C421" i="5" s="1"/>
  <c r="N268" i="6"/>
  <c r="J258" i="5"/>
  <c r="C258" i="5" s="1"/>
  <c r="N266" i="6"/>
  <c r="J256" i="5"/>
  <c r="C256" i="5" s="1"/>
  <c r="J241" i="5"/>
  <c r="C241" i="5" s="1"/>
  <c r="J251" i="5"/>
  <c r="C251" i="5" s="1"/>
  <c r="J248" i="5"/>
  <c r="C248" i="5" s="1"/>
  <c r="J420" i="5"/>
  <c r="C420" i="5" s="1"/>
  <c r="J424" i="5"/>
  <c r="C424" i="5" s="1"/>
  <c r="J225" i="5"/>
  <c r="C225" i="5" s="1"/>
  <c r="J243" i="5"/>
  <c r="C243" i="5" s="1"/>
  <c r="J246" i="5"/>
  <c r="C246" i="5" s="1"/>
  <c r="J250" i="5"/>
  <c r="C250" i="5" s="1"/>
  <c r="N327" i="6"/>
  <c r="N356" i="6"/>
  <c r="N357" i="6"/>
  <c r="N358" i="6"/>
  <c r="N359" i="6"/>
  <c r="N361" i="6"/>
  <c r="N362" i="6"/>
  <c r="N363" i="6"/>
  <c r="N364" i="6"/>
  <c r="N365" i="6"/>
  <c r="J319" i="5"/>
  <c r="C319" i="5" s="1"/>
  <c r="N479" i="6"/>
  <c r="J321" i="5"/>
  <c r="C321" i="5" s="1"/>
  <c r="J463" i="5"/>
  <c r="C463" i="5" s="1"/>
  <c r="J342" i="5"/>
  <c r="C342" i="5" s="1"/>
  <c r="J320" i="5"/>
  <c r="C320" i="5" s="1"/>
  <c r="J318" i="5"/>
  <c r="C318" i="5" s="1"/>
  <c r="J317" i="5"/>
  <c r="C317" i="5" s="1"/>
  <c r="J240" i="5"/>
  <c r="C240" i="5" s="1"/>
  <c r="J77" i="5"/>
  <c r="C77" i="5" s="1"/>
  <c r="J73" i="5"/>
  <c r="C73" i="5" s="1"/>
  <c r="J87" i="5"/>
  <c r="C87" i="5" s="1"/>
  <c r="J205" i="5"/>
  <c r="C205" i="5" s="1"/>
  <c r="J210" i="5"/>
  <c r="C210" i="5" s="1"/>
  <c r="J71" i="5"/>
  <c r="C71" i="5" s="1"/>
  <c r="J75" i="5"/>
  <c r="C75" i="5" s="1"/>
  <c r="J81" i="5"/>
  <c r="C81" i="5" s="1"/>
  <c r="J109" i="5"/>
  <c r="C109" i="5" s="1"/>
  <c r="J70" i="5"/>
  <c r="C70" i="5" s="1"/>
  <c r="J72" i="5"/>
  <c r="C72" i="5" s="1"/>
  <c r="J74" i="5"/>
  <c r="C74" i="5" s="1"/>
  <c r="J76" i="5"/>
  <c r="C76" i="5" s="1"/>
  <c r="J80" i="5"/>
  <c r="C80" i="5" s="1"/>
  <c r="J85" i="5"/>
  <c r="C85" i="5" s="1"/>
  <c r="J105" i="5"/>
  <c r="C105" i="5" s="1"/>
  <c r="J110" i="5"/>
  <c r="C110" i="5" s="1"/>
  <c r="J112" i="5"/>
  <c r="C112" i="5" s="1"/>
  <c r="J67" i="5"/>
  <c r="C67" i="5" s="1"/>
  <c r="N226" i="6"/>
  <c r="N242" i="6"/>
  <c r="M605" i="6"/>
  <c r="N605" i="6" s="1"/>
  <c r="M604" i="6"/>
  <c r="N604" i="6" s="1"/>
  <c r="M603" i="6"/>
  <c r="N603" i="6" s="1"/>
  <c r="M602" i="6"/>
  <c r="J591" i="5" s="1"/>
  <c r="C591" i="5" s="1"/>
  <c r="J594" i="5"/>
  <c r="C594" i="5" s="1"/>
  <c r="M555" i="6"/>
  <c r="J544" i="5" s="1"/>
  <c r="C544" i="5" s="1"/>
  <c r="M534" i="6"/>
  <c r="N534" i="6" s="1"/>
  <c r="M519" i="6"/>
  <c r="J508" i="5" s="1"/>
  <c r="C508" i="5" s="1"/>
  <c r="M513" i="6"/>
  <c r="N513" i="6" s="1"/>
  <c r="M512" i="6"/>
  <c r="N512" i="6" s="1"/>
  <c r="M172" i="6"/>
  <c r="N172" i="6" s="1"/>
  <c r="M130" i="6"/>
  <c r="N130" i="6" s="1"/>
  <c r="M129" i="6"/>
  <c r="N129" i="6" s="1"/>
  <c r="M116" i="6"/>
  <c r="N116" i="6" s="1"/>
  <c r="M114" i="6"/>
  <c r="N114" i="6" s="1"/>
  <c r="M112" i="6"/>
  <c r="N112" i="6" s="1"/>
  <c r="M111" i="6"/>
  <c r="N111" i="6" s="1"/>
  <c r="M110" i="6"/>
  <c r="N110" i="6" s="1"/>
  <c r="M108" i="6"/>
  <c r="N108" i="6" s="1"/>
  <c r="J120" i="5"/>
  <c r="C120" i="5" s="1"/>
  <c r="J119" i="5"/>
  <c r="C119" i="5" s="1"/>
  <c r="J106" i="5"/>
  <c r="C106" i="5" s="1"/>
  <c r="J104" i="5"/>
  <c r="C104" i="5" s="1"/>
  <c r="J102" i="5"/>
  <c r="C102" i="5" s="1"/>
  <c r="M107" i="6"/>
  <c r="N107" i="6" s="1"/>
  <c r="M106" i="6"/>
  <c r="N106" i="6" s="1"/>
  <c r="M105" i="6"/>
  <c r="N105" i="6" s="1"/>
  <c r="M100" i="6"/>
  <c r="J90" i="5" s="1"/>
  <c r="C90" i="5" s="1"/>
  <c r="M99" i="6"/>
  <c r="J89" i="5" s="1"/>
  <c r="C89" i="5" s="1"/>
  <c r="M473" i="6"/>
  <c r="N473" i="6" s="1"/>
  <c r="M93" i="6"/>
  <c r="H83" i="5" s="1"/>
  <c r="C83" i="5" s="1"/>
  <c r="M76" i="6"/>
  <c r="H66" i="5" s="1"/>
  <c r="C66" i="5" s="1"/>
  <c r="M629" i="6"/>
  <c r="J618" i="5" s="1"/>
  <c r="C618" i="5" s="1"/>
  <c r="M399" i="6"/>
  <c r="N399" i="6" s="1"/>
  <c r="M640" i="6"/>
  <c r="N640" i="6" s="1"/>
  <c r="M639" i="6"/>
  <c r="N639" i="6" s="1"/>
  <c r="M633" i="6"/>
  <c r="J622" i="5" s="1"/>
  <c r="C622" i="5" s="1"/>
  <c r="M632" i="6"/>
  <c r="N632" i="6" s="1"/>
  <c r="J593" i="5" l="1"/>
  <c r="C593" i="5" s="1"/>
  <c r="J592" i="5"/>
  <c r="C592" i="5" s="1"/>
  <c r="J501" i="5"/>
  <c r="C501" i="5" s="1"/>
  <c r="D462" i="5"/>
  <c r="C462" i="5" s="1"/>
  <c r="N602" i="6"/>
  <c r="J97" i="5"/>
  <c r="C97" i="5" s="1"/>
  <c r="J100" i="5"/>
  <c r="C100" i="5" s="1"/>
  <c r="J162" i="5"/>
  <c r="C162" i="5" s="1"/>
  <c r="J502" i="5"/>
  <c r="C502" i="5" s="1"/>
  <c r="N555" i="6"/>
  <c r="J95" i="5"/>
  <c r="C95" i="5" s="1"/>
  <c r="J98" i="5"/>
  <c r="C98" i="5" s="1"/>
  <c r="J101" i="5"/>
  <c r="C101" i="5" s="1"/>
  <c r="N100" i="6"/>
  <c r="N93" i="6"/>
  <c r="J523" i="5"/>
  <c r="C523" i="5" s="1"/>
  <c r="N519" i="6"/>
  <c r="J96" i="5"/>
  <c r="C96" i="5" s="1"/>
  <c r="N99" i="6"/>
  <c r="J628" i="5"/>
  <c r="C628" i="5" s="1"/>
  <c r="N76" i="6"/>
  <c r="J621" i="5"/>
  <c r="C621" i="5" s="1"/>
  <c r="N633" i="6"/>
  <c r="J629" i="5"/>
  <c r="C629" i="5" s="1"/>
  <c r="N629" i="6"/>
  <c r="M325" i="6"/>
  <c r="N325" i="6" s="1"/>
  <c r="M324" i="6"/>
  <c r="F314" i="5" l="1"/>
  <c r="C314" i="5" s="1"/>
  <c r="N324" i="6"/>
  <c r="M428" i="6"/>
  <c r="N428" i="6" s="1"/>
  <c r="M427" i="6"/>
  <c r="N427" i="6" s="1"/>
  <c r="M425" i="6"/>
  <c r="N425" i="6" s="1"/>
  <c r="F388" i="5"/>
  <c r="C388" i="5" s="1"/>
  <c r="J416" i="5" l="1"/>
  <c r="C416" i="5" s="1"/>
  <c r="J417" i="5"/>
  <c r="C417" i="5" s="1"/>
  <c r="J414" i="5"/>
  <c r="C414" i="5" s="1"/>
  <c r="M208" i="6"/>
  <c r="N208" i="6" s="1"/>
  <c r="M207" i="6"/>
  <c r="H197" i="5" s="1"/>
  <c r="M156" i="6"/>
  <c r="N156" i="6" s="1"/>
  <c r="M400" i="6"/>
  <c r="N400" i="6" s="1"/>
  <c r="C197" i="5" l="1"/>
  <c r="G7" i="5"/>
  <c r="H198" i="5"/>
  <c r="C198" i="5" s="1"/>
  <c r="J389" i="5"/>
  <c r="C389" i="5" s="1"/>
  <c r="J146" i="5"/>
  <c r="C146" i="5" s="1"/>
  <c r="N207" i="6"/>
  <c r="M393" i="6" l="1"/>
  <c r="N393" i="6" s="1"/>
  <c r="M392" i="6"/>
  <c r="N392" i="6" s="1"/>
  <c r="M379" i="6"/>
  <c r="N379" i="6" s="1"/>
  <c r="M378" i="6"/>
  <c r="N378" i="6" s="1"/>
  <c r="M377" i="6"/>
  <c r="N377" i="6" s="1"/>
  <c r="M376" i="6"/>
  <c r="N376" i="6" s="1"/>
  <c r="M375" i="6"/>
  <c r="N375" i="6" s="1"/>
  <c r="M374" i="6"/>
  <c r="N374" i="6" s="1"/>
  <c r="M372" i="6"/>
  <c r="N372" i="6" s="1"/>
  <c r="M371" i="6"/>
  <c r="N371" i="6" s="1"/>
  <c r="M370" i="6"/>
  <c r="N370" i="6" s="1"/>
  <c r="M369" i="6"/>
  <c r="N369" i="6" s="1"/>
  <c r="M368" i="6"/>
  <c r="N368" i="6" s="1"/>
  <c r="M366" i="6"/>
  <c r="J355" i="5" s="1"/>
  <c r="C355" i="5" s="1"/>
  <c r="M354" i="6"/>
  <c r="J343" i="5" s="1"/>
  <c r="C343" i="5" s="1"/>
  <c r="M352" i="6"/>
  <c r="J341" i="5" s="1"/>
  <c r="C341" i="5" s="1"/>
  <c r="J340" i="5"/>
  <c r="C340" i="5" s="1"/>
  <c r="J339" i="5"/>
  <c r="C339" i="5" s="1"/>
  <c r="J338" i="5"/>
  <c r="C338" i="5" s="1"/>
  <c r="J381" i="5" l="1"/>
  <c r="C381" i="5" s="1"/>
  <c r="J360" i="5"/>
  <c r="C360" i="5" s="1"/>
  <c r="J382" i="5"/>
  <c r="C382" i="5" s="1"/>
  <c r="J359" i="5"/>
  <c r="C359" i="5" s="1"/>
  <c r="J361" i="5"/>
  <c r="C361" i="5" s="1"/>
  <c r="J366" i="5"/>
  <c r="C366" i="5" s="1"/>
  <c r="J364" i="5"/>
  <c r="C364" i="5" s="1"/>
  <c r="J368" i="5"/>
  <c r="C368" i="5" s="1"/>
  <c r="J357" i="5"/>
  <c r="C357" i="5" s="1"/>
  <c r="J358" i="5"/>
  <c r="C358" i="5" s="1"/>
  <c r="N352" i="6"/>
  <c r="N354" i="6"/>
  <c r="N366" i="6"/>
  <c r="J363" i="5"/>
  <c r="C363" i="5" s="1"/>
  <c r="J365" i="5"/>
  <c r="C365" i="5" s="1"/>
  <c r="J367" i="5"/>
  <c r="C367" i="5" s="1"/>
  <c r="M343" i="6"/>
  <c r="N343" i="6" s="1"/>
  <c r="M344" i="6"/>
  <c r="N344" i="6" s="1"/>
  <c r="M345" i="6"/>
  <c r="N345" i="6" s="1"/>
  <c r="M346" i="6"/>
  <c r="N346" i="6" s="1"/>
  <c r="M342" i="6"/>
  <c r="N342" i="6" s="1"/>
  <c r="M340" i="6"/>
  <c r="N340" i="6" s="1"/>
  <c r="M339" i="6"/>
  <c r="N339" i="6" s="1"/>
  <c r="M338" i="6"/>
  <c r="N338" i="6" s="1"/>
  <c r="M337" i="6"/>
  <c r="N337" i="6" s="1"/>
  <c r="M336" i="6"/>
  <c r="N336" i="6" s="1"/>
  <c r="M335" i="6"/>
  <c r="N335" i="6" s="1"/>
  <c r="M56" i="6"/>
  <c r="N56" i="6" s="1"/>
  <c r="M57" i="6"/>
  <c r="N57" i="6" s="1"/>
  <c r="M58" i="6"/>
  <c r="N58" i="6" s="1"/>
  <c r="M59" i="6"/>
  <c r="N59" i="6" s="1"/>
  <c r="M333" i="6"/>
  <c r="J322" i="5" s="1"/>
  <c r="C322" i="5" s="1"/>
  <c r="M311" i="6"/>
  <c r="J301" i="5" s="1"/>
  <c r="C301" i="5" s="1"/>
  <c r="M202" i="6"/>
  <c r="N202" i="6" s="1"/>
  <c r="M239" i="6"/>
  <c r="N239" i="6" s="1"/>
  <c r="J47" i="5" l="1"/>
  <c r="C47" i="5" s="1"/>
  <c r="J334" i="5"/>
  <c r="C334" i="5" s="1"/>
  <c r="F229" i="5"/>
  <c r="C229" i="5" s="1"/>
  <c r="N311" i="6"/>
  <c r="N333" i="6"/>
  <c r="J49" i="5"/>
  <c r="C49" i="5" s="1"/>
  <c r="J324" i="5"/>
  <c r="C324" i="5" s="1"/>
  <c r="J329" i="5"/>
  <c r="C329" i="5" s="1"/>
  <c r="J327" i="5"/>
  <c r="C327" i="5" s="1"/>
  <c r="J46" i="5"/>
  <c r="C46" i="5" s="1"/>
  <c r="J325" i="5"/>
  <c r="C325" i="5" s="1"/>
  <c r="J328" i="5"/>
  <c r="C328" i="5" s="1"/>
  <c r="J335" i="5"/>
  <c r="C335" i="5" s="1"/>
  <c r="J333" i="5"/>
  <c r="C333" i="5" s="1"/>
  <c r="J332" i="5"/>
  <c r="C332" i="5" s="1"/>
  <c r="J331" i="5"/>
  <c r="C331" i="5" s="1"/>
  <c r="J326" i="5"/>
  <c r="C326" i="5" s="1"/>
  <c r="J48" i="5"/>
  <c r="C48" i="5" s="1"/>
  <c r="J192" i="5"/>
  <c r="M113" i="6"/>
  <c r="N113" i="6" s="1"/>
  <c r="M88" i="6"/>
  <c r="N88" i="6" s="1"/>
  <c r="M67" i="6"/>
  <c r="J57" i="5" s="1"/>
  <c r="C57" i="5" s="1"/>
  <c r="M64" i="6"/>
  <c r="N64" i="6" s="1"/>
  <c r="M63" i="6"/>
  <c r="J53" i="5" s="1"/>
  <c r="C53" i="5" s="1"/>
  <c r="M62" i="6"/>
  <c r="N62" i="6" s="1"/>
  <c r="M61" i="6"/>
  <c r="N61" i="6" s="1"/>
  <c r="N22" i="6"/>
  <c r="C192" i="5" l="1"/>
  <c r="I7" i="5"/>
  <c r="J54" i="5"/>
  <c r="C54" i="5" s="1"/>
  <c r="N67" i="6"/>
  <c r="J51" i="5"/>
  <c r="C51" i="5" s="1"/>
  <c r="J52" i="5"/>
  <c r="C52" i="5" s="1"/>
  <c r="N63" i="6"/>
  <c r="D103" i="5"/>
  <c r="C103" i="5" s="1"/>
  <c r="J12" i="5"/>
  <c r="C12" i="5" l="1"/>
  <c r="M19" i="6"/>
  <c r="N19" i="6" s="1"/>
  <c r="D78" i="5"/>
  <c r="C78" i="5" s="1"/>
  <c r="M646" i="6"/>
  <c r="N646" i="6" s="1"/>
  <c r="M643" i="6"/>
  <c r="D632" i="5" s="1"/>
  <c r="C632" i="5" s="1"/>
  <c r="M634" i="6"/>
  <c r="N634" i="6" s="1"/>
  <c r="M631" i="6"/>
  <c r="N631" i="6" s="1"/>
  <c r="M630" i="6"/>
  <c r="N630" i="6" s="1"/>
  <c r="M626" i="6"/>
  <c r="N626" i="6" s="1"/>
  <c r="M625" i="6"/>
  <c r="N625" i="6" s="1"/>
  <c r="M624" i="6"/>
  <c r="N624" i="6" s="1"/>
  <c r="M623" i="6"/>
  <c r="N623" i="6" s="1"/>
  <c r="M622" i="6"/>
  <c r="N622" i="6" s="1"/>
  <c r="M618" i="6"/>
  <c r="N618" i="6" s="1"/>
  <c r="M616" i="6"/>
  <c r="M615" i="6"/>
  <c r="N615" i="6" s="1"/>
  <c r="M570" i="6"/>
  <c r="N570" i="6" s="1"/>
  <c r="M569" i="6"/>
  <c r="N569" i="6" s="1"/>
  <c r="M568" i="6"/>
  <c r="N568" i="6" s="1"/>
  <c r="M567" i="6"/>
  <c r="N567" i="6" s="1"/>
  <c r="M564" i="6"/>
  <c r="N564" i="6" s="1"/>
  <c r="M562" i="6"/>
  <c r="M561" i="6"/>
  <c r="M560" i="6"/>
  <c r="N560" i="6" s="1"/>
  <c r="M556" i="6"/>
  <c r="M554" i="6"/>
  <c r="M553" i="6"/>
  <c r="N553" i="6" s="1"/>
  <c r="M551" i="6"/>
  <c r="N551" i="6" s="1"/>
  <c r="M546" i="6"/>
  <c r="N546" i="6" s="1"/>
  <c r="M539" i="6"/>
  <c r="N539" i="6" s="1"/>
  <c r="M528" i="6"/>
  <c r="M526" i="6"/>
  <c r="M522" i="6"/>
  <c r="N522" i="6" s="1"/>
  <c r="M507" i="6"/>
  <c r="N507" i="6" s="1"/>
  <c r="M506" i="6"/>
  <c r="N506" i="6" s="1"/>
  <c r="M504" i="6"/>
  <c r="N504" i="6" s="1"/>
  <c r="M500" i="6"/>
  <c r="N500" i="6" s="1"/>
  <c r="M498" i="6"/>
  <c r="N498" i="6" s="1"/>
  <c r="M497" i="6"/>
  <c r="N497" i="6" s="1"/>
  <c r="M496" i="6"/>
  <c r="N496" i="6" s="1"/>
  <c r="M495" i="6"/>
  <c r="N495" i="6" s="1"/>
  <c r="M490" i="6"/>
  <c r="N490" i="6" s="1"/>
  <c r="M439" i="6"/>
  <c r="N439" i="6" s="1"/>
  <c r="M438" i="6"/>
  <c r="N438" i="6" s="1"/>
  <c r="M423" i="6"/>
  <c r="N423" i="6" s="1"/>
  <c r="M422" i="6"/>
  <c r="N422" i="6" s="1"/>
  <c r="M421" i="6"/>
  <c r="N421" i="6" s="1"/>
  <c r="M420" i="6"/>
  <c r="N420" i="6" s="1"/>
  <c r="M419" i="6"/>
  <c r="N419" i="6" s="1"/>
  <c r="M418" i="6"/>
  <c r="N418" i="6" s="1"/>
  <c r="M412" i="6"/>
  <c r="N412" i="6" s="1"/>
  <c r="M406" i="6"/>
  <c r="N406" i="6" s="1"/>
  <c r="M405" i="6"/>
  <c r="N405" i="6" s="1"/>
  <c r="M404" i="6"/>
  <c r="N404" i="6" s="1"/>
  <c r="M403" i="6"/>
  <c r="N403" i="6" s="1"/>
  <c r="M401" i="6"/>
  <c r="N401" i="6" s="1"/>
  <c r="M397" i="6"/>
  <c r="N397" i="6" s="1"/>
  <c r="M389" i="6"/>
  <c r="N389" i="6" s="1"/>
  <c r="M387" i="6"/>
  <c r="N387" i="6" s="1"/>
  <c r="M386" i="6"/>
  <c r="N386" i="6" s="1"/>
  <c r="M385" i="6"/>
  <c r="N385" i="6" s="1"/>
  <c r="J336" i="5"/>
  <c r="C336" i="5" s="1"/>
  <c r="M341" i="6"/>
  <c r="N341" i="6" s="1"/>
  <c r="M320" i="6"/>
  <c r="N320" i="6" s="1"/>
  <c r="M317" i="6"/>
  <c r="N317" i="6" s="1"/>
  <c r="M313" i="6"/>
  <c r="N313" i="6" s="1"/>
  <c r="M310" i="6"/>
  <c r="N310" i="6" s="1"/>
  <c r="M309" i="6"/>
  <c r="N309" i="6" s="1"/>
  <c r="M308" i="6"/>
  <c r="N308" i="6" s="1"/>
  <c r="N306" i="6"/>
  <c r="M305" i="6"/>
  <c r="N305" i="6" s="1"/>
  <c r="M303" i="6"/>
  <c r="N303" i="6" s="1"/>
  <c r="M300" i="6"/>
  <c r="N300" i="6" s="1"/>
  <c r="M298" i="6"/>
  <c r="N298" i="6" s="1"/>
  <c r="M296" i="6"/>
  <c r="N296" i="6" s="1"/>
  <c r="M265" i="6"/>
  <c r="N265" i="6" s="1"/>
  <c r="M247" i="6"/>
  <c r="N247" i="6" s="1"/>
  <c r="M233" i="6"/>
  <c r="N233" i="6" s="1"/>
  <c r="M228" i="6"/>
  <c r="N228" i="6" s="1"/>
  <c r="M206" i="6"/>
  <c r="N206" i="6" s="1"/>
  <c r="M205" i="6"/>
  <c r="N205" i="6" s="1"/>
  <c r="M204" i="6"/>
  <c r="N204" i="6" s="1"/>
  <c r="M203" i="6"/>
  <c r="N203" i="6" s="1"/>
  <c r="M201" i="6"/>
  <c r="N201" i="6" s="1"/>
  <c r="M200" i="6"/>
  <c r="N200" i="6" s="1"/>
  <c r="M199" i="6"/>
  <c r="N199" i="6" s="1"/>
  <c r="M198" i="6"/>
  <c r="N198" i="6" s="1"/>
  <c r="M197" i="6"/>
  <c r="N197" i="6" s="1"/>
  <c r="M196" i="6"/>
  <c r="N196" i="6" s="1"/>
  <c r="M195" i="6"/>
  <c r="N195" i="6" s="1"/>
  <c r="M193" i="6"/>
  <c r="N193" i="6" s="1"/>
  <c r="M191" i="6"/>
  <c r="N191" i="6" s="1"/>
  <c r="M190" i="6"/>
  <c r="N190" i="6" s="1"/>
  <c r="M182" i="6"/>
  <c r="N182" i="6" s="1"/>
  <c r="M181" i="6"/>
  <c r="N181" i="6" s="1"/>
  <c r="M180" i="6"/>
  <c r="N180" i="6" s="1"/>
  <c r="M179" i="6"/>
  <c r="N179" i="6" s="1"/>
  <c r="M177" i="6"/>
  <c r="N177" i="6" s="1"/>
  <c r="M174" i="6"/>
  <c r="N174" i="6" s="1"/>
  <c r="M167" i="6"/>
  <c r="N167" i="6" s="1"/>
  <c r="M166" i="6"/>
  <c r="N166" i="6" s="1"/>
  <c r="M165" i="6"/>
  <c r="N165" i="6" s="1"/>
  <c r="M164" i="6"/>
  <c r="N164" i="6" s="1"/>
  <c r="M163" i="6"/>
  <c r="N163" i="6" s="1"/>
  <c r="M162" i="6"/>
  <c r="N162" i="6" s="1"/>
  <c r="M154" i="6"/>
  <c r="N154" i="6" s="1"/>
  <c r="M142" i="6"/>
  <c r="N142" i="6" s="1"/>
  <c r="M140" i="6"/>
  <c r="N140" i="6" s="1"/>
  <c r="M139" i="6"/>
  <c r="N139" i="6" s="1"/>
  <c r="M128" i="6"/>
  <c r="N128" i="6" s="1"/>
  <c r="M117" i="6"/>
  <c r="M109" i="6"/>
  <c r="N109" i="6" s="1"/>
  <c r="M104" i="6"/>
  <c r="N104" i="6" s="1"/>
  <c r="M70" i="6"/>
  <c r="N70" i="6" s="1"/>
  <c r="M52" i="6"/>
  <c r="N52" i="6" s="1"/>
  <c r="N51" i="6"/>
  <c r="M46" i="6"/>
  <c r="N46" i="6" s="1"/>
  <c r="M45" i="6"/>
  <c r="N45" i="6" s="1"/>
  <c r="M44" i="6"/>
  <c r="N44" i="6" s="1"/>
  <c r="M35" i="6"/>
  <c r="N35" i="6" s="1"/>
  <c r="M33" i="6"/>
  <c r="N33" i="6" s="1"/>
  <c r="M30" i="6"/>
  <c r="N30" i="6" s="1"/>
  <c r="M29" i="6"/>
  <c r="N29" i="6" s="1"/>
  <c r="M28" i="6"/>
  <c r="N28" i="6" s="1"/>
  <c r="M24" i="6"/>
  <c r="D14" i="5" s="1"/>
  <c r="C14" i="5" s="1"/>
  <c r="M641" i="6"/>
  <c r="N641" i="6" s="1"/>
  <c r="M638" i="6"/>
  <c r="N638" i="6" s="1"/>
  <c r="M637" i="6"/>
  <c r="N637" i="6" s="1"/>
  <c r="M636" i="6"/>
  <c r="N636" i="6" s="1"/>
  <c r="M635" i="6"/>
  <c r="N635" i="6" s="1"/>
  <c r="M628" i="6"/>
  <c r="N628" i="6" s="1"/>
  <c r="M627" i="6"/>
  <c r="N627" i="6" s="1"/>
  <c r="M621" i="6"/>
  <c r="N621" i="6" s="1"/>
  <c r="M612" i="6"/>
  <c r="N612" i="6" s="1"/>
  <c r="M613" i="6"/>
  <c r="N613" i="6" s="1"/>
  <c r="M611" i="6"/>
  <c r="N611" i="6" s="1"/>
  <c r="M608" i="6"/>
  <c r="N608" i="6" s="1"/>
  <c r="M609" i="6"/>
  <c r="N609" i="6" s="1"/>
  <c r="M610" i="6"/>
  <c r="N610" i="6" s="1"/>
  <c r="M607" i="6"/>
  <c r="N607" i="6" s="1"/>
  <c r="M606" i="6"/>
  <c r="N606" i="6" s="1"/>
  <c r="M581" i="6"/>
  <c r="N581" i="6" s="1"/>
  <c r="M580" i="6"/>
  <c r="N580" i="6" s="1"/>
  <c r="M579" i="6"/>
  <c r="N579" i="6" s="1"/>
  <c r="M566" i="6"/>
  <c r="N566" i="6" s="1"/>
  <c r="M565" i="6"/>
  <c r="N565" i="6" s="1"/>
  <c r="M563" i="6"/>
  <c r="N563" i="6" s="1"/>
  <c r="M559" i="6"/>
  <c r="N559" i="6" s="1"/>
  <c r="J605" i="5" l="1"/>
  <c r="C605" i="5" s="1"/>
  <c r="N616" i="6"/>
  <c r="J7" i="5"/>
  <c r="N117" i="6"/>
  <c r="D107" i="5"/>
  <c r="C107" i="5" s="1"/>
  <c r="N526" i="6"/>
  <c r="D515" i="5"/>
  <c r="C515" i="5" s="1"/>
  <c r="N528" i="6"/>
  <c r="D517" i="5"/>
  <c r="C517" i="5" s="1"/>
  <c r="N554" i="6"/>
  <c r="D543" i="5"/>
  <c r="C543" i="5" s="1"/>
  <c r="N562" i="6"/>
  <c r="D551" i="5"/>
  <c r="C551" i="5" s="1"/>
  <c r="N556" i="6"/>
  <c r="D545" i="5"/>
  <c r="C545" i="5" s="1"/>
  <c r="N561" i="6"/>
  <c r="D550" i="5"/>
  <c r="C550" i="5" s="1"/>
  <c r="D9" i="5"/>
  <c r="N24" i="6"/>
  <c r="D18" i="5"/>
  <c r="C18" i="5" s="1"/>
  <c r="D20" i="5"/>
  <c r="C20" i="5" s="1"/>
  <c r="D25" i="5"/>
  <c r="C25" i="5" s="1"/>
  <c r="D35" i="5"/>
  <c r="C35" i="5" s="1"/>
  <c r="D41" i="5"/>
  <c r="C41" i="5" s="1"/>
  <c r="D60" i="5"/>
  <c r="C60" i="5" s="1"/>
  <c r="D94" i="5"/>
  <c r="C94" i="5" s="1"/>
  <c r="D118" i="5"/>
  <c r="C118" i="5" s="1"/>
  <c r="D130" i="5"/>
  <c r="C130" i="5" s="1"/>
  <c r="D152" i="5"/>
  <c r="C152" i="5" s="1"/>
  <c r="D154" i="5"/>
  <c r="C154" i="5" s="1"/>
  <c r="D156" i="5"/>
  <c r="C156" i="5" s="1"/>
  <c r="D169" i="5"/>
  <c r="C169" i="5" s="1"/>
  <c r="D171" i="5"/>
  <c r="C171" i="5" s="1"/>
  <c r="D180" i="5"/>
  <c r="C180" i="5" s="1"/>
  <c r="D183" i="5"/>
  <c r="C183" i="5" s="1"/>
  <c r="D186" i="5"/>
  <c r="C186" i="5" s="1"/>
  <c r="D188" i="5"/>
  <c r="C188" i="5" s="1"/>
  <c r="D190" i="5"/>
  <c r="C190" i="5" s="1"/>
  <c r="D193" i="5"/>
  <c r="C193" i="5" s="1"/>
  <c r="D195" i="5"/>
  <c r="C195" i="5" s="1"/>
  <c r="D218" i="5"/>
  <c r="C218" i="5" s="1"/>
  <c r="D237" i="5"/>
  <c r="C237" i="5" s="1"/>
  <c r="D286" i="5"/>
  <c r="C286" i="5" s="1"/>
  <c r="D290" i="5"/>
  <c r="C290" i="5" s="1"/>
  <c r="D298" i="5"/>
  <c r="C298" i="5" s="1"/>
  <c r="D300" i="5"/>
  <c r="C300" i="5" s="1"/>
  <c r="D307" i="5"/>
  <c r="C307" i="5" s="1"/>
  <c r="D330" i="5"/>
  <c r="C330" i="5" s="1"/>
  <c r="D375" i="5"/>
  <c r="C375" i="5" s="1"/>
  <c r="D378" i="5"/>
  <c r="C378" i="5" s="1"/>
  <c r="D390" i="5"/>
  <c r="C390" i="5" s="1"/>
  <c r="D393" i="5"/>
  <c r="C393" i="5" s="1"/>
  <c r="D395" i="5"/>
  <c r="C395" i="5" s="1"/>
  <c r="D408" i="5"/>
  <c r="C408" i="5" s="1"/>
  <c r="D410" i="5"/>
  <c r="C410" i="5" s="1"/>
  <c r="D412" i="5"/>
  <c r="C412" i="5" s="1"/>
  <c r="D428" i="5"/>
  <c r="C428" i="5" s="1"/>
  <c r="D484" i="5"/>
  <c r="C484" i="5" s="1"/>
  <c r="D486" i="5"/>
  <c r="C486" i="5" s="1"/>
  <c r="D489" i="5"/>
  <c r="C489" i="5" s="1"/>
  <c r="D495" i="5"/>
  <c r="C495" i="5" s="1"/>
  <c r="D511" i="5"/>
  <c r="C511" i="5" s="1"/>
  <c r="D535" i="5"/>
  <c r="C535" i="5" s="1"/>
  <c r="D542" i="5"/>
  <c r="C542" i="5" s="1"/>
  <c r="D553" i="5"/>
  <c r="C553" i="5" s="1"/>
  <c r="D557" i="5"/>
  <c r="C557" i="5" s="1"/>
  <c r="D559" i="5"/>
  <c r="C559" i="5" s="1"/>
  <c r="D607" i="5"/>
  <c r="C607" i="5" s="1"/>
  <c r="D612" i="5"/>
  <c r="C612" i="5" s="1"/>
  <c r="D614" i="5"/>
  <c r="C614" i="5" s="1"/>
  <c r="D619" i="5"/>
  <c r="C619" i="5" s="1"/>
  <c r="D623" i="5"/>
  <c r="C623" i="5" s="1"/>
  <c r="D635" i="5"/>
  <c r="C635" i="5" s="1"/>
  <c r="N643" i="6"/>
  <c r="D19" i="5"/>
  <c r="C19" i="5" s="1"/>
  <c r="D23" i="5"/>
  <c r="C23" i="5" s="1"/>
  <c r="D34" i="5"/>
  <c r="C34" i="5" s="1"/>
  <c r="D36" i="5"/>
  <c r="C36" i="5" s="1"/>
  <c r="D42" i="5"/>
  <c r="C42" i="5" s="1"/>
  <c r="D99" i="5"/>
  <c r="C99" i="5" s="1"/>
  <c r="D129" i="5"/>
  <c r="C129" i="5" s="1"/>
  <c r="D132" i="5"/>
  <c r="C132" i="5" s="1"/>
  <c r="D153" i="5"/>
  <c r="C153" i="5" s="1"/>
  <c r="D155" i="5"/>
  <c r="C155" i="5" s="1"/>
  <c r="D157" i="5"/>
  <c r="C157" i="5" s="1"/>
  <c r="D167" i="5"/>
  <c r="C167" i="5" s="1"/>
  <c r="D170" i="5"/>
  <c r="C170" i="5" s="1"/>
  <c r="D172" i="5"/>
  <c r="C172" i="5" s="1"/>
  <c r="D181" i="5"/>
  <c r="C181" i="5" s="1"/>
  <c r="D185" i="5"/>
  <c r="C185" i="5" s="1"/>
  <c r="D187" i="5"/>
  <c r="C187" i="5" s="1"/>
  <c r="D189" i="5"/>
  <c r="C189" i="5" s="1"/>
  <c r="D191" i="5"/>
  <c r="C191" i="5" s="1"/>
  <c r="D194" i="5"/>
  <c r="C194" i="5" s="1"/>
  <c r="D196" i="5"/>
  <c r="C196" i="5" s="1"/>
  <c r="D223" i="5"/>
  <c r="C223" i="5" s="1"/>
  <c r="D255" i="5"/>
  <c r="C255" i="5" s="1"/>
  <c r="D288" i="5"/>
  <c r="C288" i="5" s="1"/>
  <c r="D293" i="5"/>
  <c r="C293" i="5" s="1"/>
  <c r="D299" i="5"/>
  <c r="C299" i="5" s="1"/>
  <c r="D303" i="5"/>
  <c r="C303" i="5" s="1"/>
  <c r="D310" i="5"/>
  <c r="C310" i="5" s="1"/>
  <c r="D374" i="5"/>
  <c r="C374" i="5" s="1"/>
  <c r="D376" i="5"/>
  <c r="C376" i="5" s="1"/>
  <c r="D386" i="5"/>
  <c r="C386" i="5" s="1"/>
  <c r="D392" i="5"/>
  <c r="C392" i="5" s="1"/>
  <c r="D394" i="5"/>
  <c r="C394" i="5" s="1"/>
  <c r="D401" i="5"/>
  <c r="C401" i="5" s="1"/>
  <c r="D407" i="5"/>
  <c r="C407" i="5" s="1"/>
  <c r="D409" i="5"/>
  <c r="C409" i="5" s="1"/>
  <c r="D411" i="5"/>
  <c r="C411" i="5" s="1"/>
  <c r="D427" i="5"/>
  <c r="C427" i="5" s="1"/>
  <c r="D479" i="5"/>
  <c r="C479" i="5" s="1"/>
  <c r="D485" i="5"/>
  <c r="C485" i="5" s="1"/>
  <c r="D487" i="5"/>
  <c r="C487" i="5" s="1"/>
  <c r="D493" i="5"/>
  <c r="C493" i="5" s="1"/>
  <c r="D496" i="5"/>
  <c r="C496" i="5" s="1"/>
  <c r="D528" i="5"/>
  <c r="C528" i="5" s="1"/>
  <c r="D540" i="5"/>
  <c r="C540" i="5" s="1"/>
  <c r="D549" i="5"/>
  <c r="C549" i="5" s="1"/>
  <c r="D556" i="5"/>
  <c r="C556" i="5" s="1"/>
  <c r="D558" i="5"/>
  <c r="C558" i="5" s="1"/>
  <c r="D604" i="5"/>
  <c r="C604" i="5" s="1"/>
  <c r="D611" i="5"/>
  <c r="C611" i="5" s="1"/>
  <c r="D613" i="5"/>
  <c r="C613" i="5" s="1"/>
  <c r="D615" i="5"/>
  <c r="C615" i="5" s="1"/>
  <c r="D620" i="5"/>
  <c r="C620" i="5" s="1"/>
  <c r="M552" i="6"/>
  <c r="N552" i="6" s="1"/>
  <c r="M549" i="6"/>
  <c r="N549" i="6" s="1"/>
  <c r="M548" i="6"/>
  <c r="N548" i="6" s="1"/>
  <c r="M547" i="6"/>
  <c r="N547" i="6" s="1"/>
  <c r="M545" i="6"/>
  <c r="N545" i="6" s="1"/>
  <c r="M543" i="6"/>
  <c r="N543" i="6" s="1"/>
  <c r="M541" i="6"/>
  <c r="N541" i="6" s="1"/>
  <c r="M540" i="6"/>
  <c r="N540" i="6" s="1"/>
  <c r="M537" i="6"/>
  <c r="N537" i="6" s="1"/>
  <c r="M536" i="6"/>
  <c r="N536" i="6" s="1"/>
  <c r="M535" i="6"/>
  <c r="N535" i="6" s="1"/>
  <c r="M527" i="6"/>
  <c r="N527" i="6" s="1"/>
  <c r="M524" i="6"/>
  <c r="N524" i="6" s="1"/>
  <c r="M523" i="6"/>
  <c r="N523" i="6" s="1"/>
  <c r="M518" i="6"/>
  <c r="N518" i="6" s="1"/>
  <c r="M517" i="6"/>
  <c r="N517" i="6" s="1"/>
  <c r="M516" i="6"/>
  <c r="N516" i="6" s="1"/>
  <c r="M515" i="6"/>
  <c r="N515" i="6" s="1"/>
  <c r="M511" i="6"/>
  <c r="N511" i="6" s="1"/>
  <c r="M510" i="6"/>
  <c r="N510" i="6" s="1"/>
  <c r="M509" i="6"/>
  <c r="N509" i="6" s="1"/>
  <c r="M508" i="6"/>
  <c r="N508" i="6" s="1"/>
  <c r="M505" i="6"/>
  <c r="N505" i="6" s="1"/>
  <c r="M503" i="6"/>
  <c r="N503" i="6" s="1"/>
  <c r="M502" i="6"/>
  <c r="N502" i="6" s="1"/>
  <c r="M501" i="6"/>
  <c r="N501" i="6" s="1"/>
  <c r="M499" i="6"/>
  <c r="N499" i="6" s="1"/>
  <c r="M494" i="6"/>
  <c r="N494" i="6" s="1"/>
  <c r="M493" i="6"/>
  <c r="N493" i="6" s="1"/>
  <c r="M492" i="6"/>
  <c r="N492" i="6" s="1"/>
  <c r="M491" i="6"/>
  <c r="N491" i="6" s="1"/>
  <c r="H630" i="5"/>
  <c r="C630" i="5" s="1"/>
  <c r="H625" i="5"/>
  <c r="C625" i="5" s="1"/>
  <c r="H626" i="5"/>
  <c r="C626" i="5" s="1"/>
  <c r="H627" i="5"/>
  <c r="C627" i="5" s="1"/>
  <c r="H624" i="5"/>
  <c r="C624" i="5" s="1"/>
  <c r="H617" i="5"/>
  <c r="C617" i="5" s="1"/>
  <c r="H616" i="5"/>
  <c r="C616" i="5" s="1"/>
  <c r="H610" i="5"/>
  <c r="C610" i="5" s="1"/>
  <c r="H601" i="5"/>
  <c r="C601" i="5" s="1"/>
  <c r="H602" i="5"/>
  <c r="C602" i="5" s="1"/>
  <c r="H596" i="5"/>
  <c r="C596" i="5" s="1"/>
  <c r="H597" i="5"/>
  <c r="C597" i="5" s="1"/>
  <c r="H598" i="5"/>
  <c r="C598" i="5" s="1"/>
  <c r="H599" i="5"/>
  <c r="C599" i="5" s="1"/>
  <c r="H600" i="5"/>
  <c r="C600" i="5" s="1"/>
  <c r="H595" i="5"/>
  <c r="C595" i="5" s="1"/>
  <c r="H569" i="5"/>
  <c r="C569" i="5" s="1"/>
  <c r="H570" i="5"/>
  <c r="C570" i="5" s="1"/>
  <c r="H568" i="5"/>
  <c r="C568" i="5" s="1"/>
  <c r="H555" i="5"/>
  <c r="C555" i="5" s="1"/>
  <c r="H554" i="5"/>
  <c r="C554" i="5" s="1"/>
  <c r="H552" i="5"/>
  <c r="C552" i="5" s="1"/>
  <c r="H548" i="5"/>
  <c r="C548" i="5" s="1"/>
  <c r="H537" i="5"/>
  <c r="C537" i="5" s="1"/>
  <c r="H538" i="5"/>
  <c r="C538" i="5" s="1"/>
  <c r="H541" i="5"/>
  <c r="C541" i="5" s="1"/>
  <c r="H536" i="5"/>
  <c r="C536" i="5" s="1"/>
  <c r="H534" i="5"/>
  <c r="C534" i="5" s="1"/>
  <c r="H532" i="5"/>
  <c r="C532" i="5" s="1"/>
  <c r="H505" i="5"/>
  <c r="C505" i="5" s="1"/>
  <c r="M488" i="6"/>
  <c r="N488" i="6" s="1"/>
  <c r="M476" i="6"/>
  <c r="H465" i="5" s="1"/>
  <c r="C465" i="5" s="1"/>
  <c r="M447" i="6"/>
  <c r="N447" i="6" s="1"/>
  <c r="M446" i="6"/>
  <c r="N446" i="6" s="1"/>
  <c r="M445" i="6"/>
  <c r="N445" i="6" s="1"/>
  <c r="M443" i="6"/>
  <c r="N443" i="6" s="1"/>
  <c r="M442" i="6"/>
  <c r="N442" i="6" s="1"/>
  <c r="M441" i="6"/>
  <c r="N441" i="6" s="1"/>
  <c r="M440" i="6"/>
  <c r="N440" i="6" s="1"/>
  <c r="M417" i="6"/>
  <c r="M248" i="6"/>
  <c r="N248" i="6" s="1"/>
  <c r="M72" i="6"/>
  <c r="H62" i="5" s="1"/>
  <c r="C62" i="5" s="1"/>
  <c r="C9" i="5" l="1"/>
  <c r="D7" i="5"/>
  <c r="H494" i="5"/>
  <c r="C494" i="5" s="1"/>
  <c r="H498" i="5"/>
  <c r="C498" i="5" s="1"/>
  <c r="H488" i="5"/>
  <c r="C488" i="5" s="1"/>
  <c r="H500" i="5"/>
  <c r="C500" i="5" s="1"/>
  <c r="H507" i="5"/>
  <c r="C507" i="5" s="1"/>
  <c r="H480" i="5"/>
  <c r="C480" i="5" s="1"/>
  <c r="H491" i="5"/>
  <c r="C491" i="5" s="1"/>
  <c r="H516" i="5"/>
  <c r="C516" i="5" s="1"/>
  <c r="H481" i="5"/>
  <c r="C481" i="5" s="1"/>
  <c r="H490" i="5"/>
  <c r="C490" i="5" s="1"/>
  <c r="H492" i="5"/>
  <c r="C492" i="5" s="1"/>
  <c r="H497" i="5"/>
  <c r="C497" i="5" s="1"/>
  <c r="H499" i="5"/>
  <c r="C499" i="5" s="1"/>
  <c r="H504" i="5"/>
  <c r="C504" i="5" s="1"/>
  <c r="H506" i="5"/>
  <c r="C506" i="5" s="1"/>
  <c r="H512" i="5"/>
  <c r="C512" i="5" s="1"/>
  <c r="H529" i="5"/>
  <c r="C529" i="5" s="1"/>
  <c r="H435" i="5"/>
  <c r="C435" i="5" s="1"/>
  <c r="H530" i="5"/>
  <c r="C530" i="5" s="1"/>
  <c r="N417" i="6"/>
  <c r="H524" i="5"/>
  <c r="C524" i="5" s="1"/>
  <c r="H525" i="5"/>
  <c r="C525" i="5" s="1"/>
  <c r="H526" i="5"/>
  <c r="C526" i="5" s="1"/>
  <c r="H238" i="5"/>
  <c r="C238" i="5" s="1"/>
  <c r="H430" i="5"/>
  <c r="C430" i="5" s="1"/>
  <c r="H477" i="5"/>
  <c r="C477" i="5" s="1"/>
  <c r="H513" i="5"/>
  <c r="C513" i="5" s="1"/>
  <c r="N72" i="6"/>
  <c r="H406" i="5"/>
  <c r="C406" i="5" s="1"/>
  <c r="H429" i="5"/>
  <c r="C429" i="5" s="1"/>
  <c r="H432" i="5"/>
  <c r="C432" i="5" s="1"/>
  <c r="H483" i="5"/>
  <c r="C483" i="5" s="1"/>
  <c r="H482" i="5"/>
  <c r="C482" i="5" s="1"/>
  <c r="N476" i="6"/>
  <c r="H436" i="5"/>
  <c r="C436" i="5" s="1"/>
  <c r="H434" i="5"/>
  <c r="C434" i="5" s="1"/>
  <c r="H431" i="5"/>
  <c r="C431" i="5" s="1"/>
  <c r="M424" i="6" l="1"/>
  <c r="N424" i="6" s="1"/>
  <c r="M416" i="6"/>
  <c r="N416" i="6" s="1"/>
  <c r="M415" i="6"/>
  <c r="N415" i="6" s="1"/>
  <c r="M414" i="6"/>
  <c r="N414" i="6" s="1"/>
  <c r="M413" i="6"/>
  <c r="N413" i="6" s="1"/>
  <c r="M409" i="6" l="1"/>
  <c r="N409" i="6" s="1"/>
  <c r="H413" i="5"/>
  <c r="C413" i="5" s="1"/>
  <c r="H405" i="5"/>
  <c r="C405" i="5" s="1"/>
  <c r="H404" i="5"/>
  <c r="C404" i="5" s="1"/>
  <c r="H403" i="5"/>
  <c r="C403" i="5" s="1"/>
  <c r="H402" i="5"/>
  <c r="C402" i="5" s="1"/>
  <c r="H399" i="5"/>
  <c r="C399" i="5" s="1"/>
  <c r="H400" i="5"/>
  <c r="C400" i="5" s="1"/>
  <c r="M408" i="6"/>
  <c r="N408" i="6" s="1"/>
  <c r="M544" i="6"/>
  <c r="N544" i="6" s="1"/>
  <c r="M402" i="6"/>
  <c r="N402" i="6" s="1"/>
  <c r="M222" i="6"/>
  <c r="N222" i="6" s="1"/>
  <c r="M157" i="6"/>
  <c r="N157" i="6" s="1"/>
  <c r="M155" i="6"/>
  <c r="F145" i="5" s="1"/>
  <c r="C145" i="5" s="1"/>
  <c r="M152" i="6"/>
  <c r="N152" i="6" s="1"/>
  <c r="M60" i="6"/>
  <c r="F50" i="5" s="1"/>
  <c r="C50" i="5" l="1"/>
  <c r="H398" i="5"/>
  <c r="C398" i="5" s="1"/>
  <c r="F147" i="5"/>
  <c r="C147" i="5" s="1"/>
  <c r="N60" i="6"/>
  <c r="F142" i="5"/>
  <c r="C142" i="5" s="1"/>
  <c r="N155" i="6"/>
  <c r="F212" i="5"/>
  <c r="C212" i="5" s="1"/>
  <c r="H397" i="5"/>
  <c r="C397" i="5" s="1"/>
  <c r="F533" i="5"/>
  <c r="C533" i="5" s="1"/>
  <c r="F391" i="5"/>
  <c r="C391" i="5" s="1"/>
  <c r="F7" i="5" l="1"/>
  <c r="M395" i="6"/>
  <c r="N395" i="6" s="1"/>
  <c r="M396" i="6"/>
  <c r="N396" i="6" s="1"/>
  <c r="M394" i="6"/>
  <c r="N394" i="6" s="1"/>
  <c r="M390" i="6"/>
  <c r="N390" i="6" s="1"/>
  <c r="M391" i="6"/>
  <c r="N391" i="6" s="1"/>
  <c r="M398" i="6"/>
  <c r="N398" i="6" s="1"/>
  <c r="M388" i="6"/>
  <c r="N388" i="6" s="1"/>
  <c r="M355" i="6"/>
  <c r="N355" i="6" s="1"/>
  <c r="M321" i="6"/>
  <c r="N321" i="6" s="1"/>
  <c r="M319" i="6"/>
  <c r="N319" i="6" s="1"/>
  <c r="M318" i="6"/>
  <c r="N318" i="6" s="1"/>
  <c r="M316" i="6"/>
  <c r="H306" i="5" s="1"/>
  <c r="C306" i="5" s="1"/>
  <c r="M315" i="6"/>
  <c r="N315" i="6" s="1"/>
  <c r="M314" i="6"/>
  <c r="N314" i="6" s="1"/>
  <c r="M312" i="6"/>
  <c r="H302" i="5" s="1"/>
  <c r="C302" i="5" s="1"/>
  <c r="M307" i="6"/>
  <c r="N307" i="6" s="1"/>
  <c r="M301" i="6"/>
  <c r="N301" i="6" s="1"/>
  <c r="M299" i="6"/>
  <c r="N299" i="6" s="1"/>
  <c r="H295" i="5" l="1"/>
  <c r="C295" i="5" s="1"/>
  <c r="H379" i="5"/>
  <c r="C379" i="5" s="1"/>
  <c r="H384" i="5"/>
  <c r="C384" i="5" s="1"/>
  <c r="H291" i="5"/>
  <c r="C291" i="5" s="1"/>
  <c r="H309" i="5"/>
  <c r="C309" i="5" s="1"/>
  <c r="N312" i="6"/>
  <c r="H297" i="5"/>
  <c r="C297" i="5" s="1"/>
  <c r="H304" i="5"/>
  <c r="C304" i="5" s="1"/>
  <c r="C296" i="5"/>
  <c r="H305" i="5"/>
  <c r="C305" i="5" s="1"/>
  <c r="H308" i="5"/>
  <c r="C308" i="5" s="1"/>
  <c r="H311" i="5"/>
  <c r="C311" i="5" s="1"/>
  <c r="H344" i="5"/>
  <c r="C344" i="5" s="1"/>
  <c r="H377" i="5"/>
  <c r="C377" i="5" s="1"/>
  <c r="H380" i="5"/>
  <c r="C380" i="5" s="1"/>
  <c r="H387" i="5"/>
  <c r="C387" i="5" s="1"/>
  <c r="H385" i="5"/>
  <c r="C385" i="5" s="1"/>
  <c r="H383" i="5"/>
  <c r="C383" i="5" s="1"/>
  <c r="N316" i="6"/>
  <c r="H289" i="5"/>
  <c r="C289" i="5" s="1"/>
  <c r="M297" i="6"/>
  <c r="N297" i="6" s="1"/>
  <c r="M275" i="6"/>
  <c r="N275" i="6" s="1"/>
  <c r="M273" i="6"/>
  <c r="H263" i="5" s="1"/>
  <c r="C263" i="5" s="1"/>
  <c r="M246" i="6"/>
  <c r="H236" i="5" s="1"/>
  <c r="C236" i="5" s="1"/>
  <c r="M245" i="6"/>
  <c r="N245" i="6" s="1"/>
  <c r="M244" i="6"/>
  <c r="N244" i="6" s="1"/>
  <c r="M243" i="6"/>
  <c r="N243" i="6" s="1"/>
  <c r="M225" i="6"/>
  <c r="N225" i="6" s="1"/>
  <c r="M224" i="6"/>
  <c r="N224" i="6" s="1"/>
  <c r="M223" i="6"/>
  <c r="N223" i="6" s="1"/>
  <c r="M221" i="6"/>
  <c r="N221" i="6" s="1"/>
  <c r="M216" i="6"/>
  <c r="N216" i="6" s="1"/>
  <c r="M213" i="6"/>
  <c r="N213" i="6" s="1"/>
  <c r="H265" i="5" l="1"/>
  <c r="C265" i="5" s="1"/>
  <c r="H287" i="5"/>
  <c r="C287" i="5" s="1"/>
  <c r="H215" i="5"/>
  <c r="C215" i="5" s="1"/>
  <c r="H233" i="5"/>
  <c r="C233" i="5" s="1"/>
  <c r="N246" i="6"/>
  <c r="N273" i="6"/>
  <c r="H203" i="5"/>
  <c r="C203" i="5" s="1"/>
  <c r="H206" i="5"/>
  <c r="C206" i="5" s="1"/>
  <c r="H211" i="5"/>
  <c r="C211" i="5" s="1"/>
  <c r="H213" i="5"/>
  <c r="C213" i="5" s="1"/>
  <c r="H214" i="5"/>
  <c r="C214" i="5" s="1"/>
  <c r="H234" i="5"/>
  <c r="C234" i="5" s="1"/>
  <c r="H235" i="5"/>
  <c r="C235" i="5" s="1"/>
  <c r="M209" i="6" l="1"/>
  <c r="N209" i="6" s="1"/>
  <c r="H199" i="5" l="1"/>
  <c r="C199" i="5" s="1"/>
  <c r="M194" i="6"/>
  <c r="N194" i="6" s="1"/>
  <c r="M189" i="6"/>
  <c r="N189" i="6" s="1"/>
  <c r="M188" i="6"/>
  <c r="N188" i="6" s="1"/>
  <c r="M187" i="6"/>
  <c r="N187" i="6" s="1"/>
  <c r="M186" i="6"/>
  <c r="N186" i="6" s="1"/>
  <c r="M185" i="6"/>
  <c r="N185" i="6" s="1"/>
  <c r="M184" i="6"/>
  <c r="N184" i="6" s="1"/>
  <c r="M176" i="6"/>
  <c r="N176" i="6" s="1"/>
  <c r="M175" i="6"/>
  <c r="N175" i="6" s="1"/>
  <c r="H177" i="5"/>
  <c r="C177" i="5" s="1"/>
  <c r="M171" i="6"/>
  <c r="N171" i="6" s="1"/>
  <c r="M170" i="6"/>
  <c r="N170" i="6" s="1"/>
  <c r="M169" i="6"/>
  <c r="N169" i="6" s="1"/>
  <c r="M161" i="6"/>
  <c r="N161" i="6" s="1"/>
  <c r="M160" i="6"/>
  <c r="N160" i="6" s="1"/>
  <c r="M159" i="6"/>
  <c r="N159" i="6" s="1"/>
  <c r="M158" i="6"/>
  <c r="N158" i="6" s="1"/>
  <c r="M153" i="6"/>
  <c r="N153" i="6" s="1"/>
  <c r="M151" i="6"/>
  <c r="N151" i="6" s="1"/>
  <c r="M150" i="6"/>
  <c r="N150" i="6" s="1"/>
  <c r="M149" i="6"/>
  <c r="N149" i="6" s="1"/>
  <c r="M148" i="6"/>
  <c r="N148" i="6" s="1"/>
  <c r="M147" i="6"/>
  <c r="N147" i="6" s="1"/>
  <c r="M146" i="6"/>
  <c r="N146" i="6" s="1"/>
  <c r="M145" i="6"/>
  <c r="N145" i="6" s="1"/>
  <c r="M144" i="6"/>
  <c r="N144" i="6" s="1"/>
  <c r="M143" i="6"/>
  <c r="N143" i="6" s="1"/>
  <c r="M138" i="6"/>
  <c r="N138" i="6" s="1"/>
  <c r="M127" i="6"/>
  <c r="N127" i="6" s="1"/>
  <c r="M126" i="6"/>
  <c r="N126" i="6" s="1"/>
  <c r="M125" i="6"/>
  <c r="N125" i="6" s="1"/>
  <c r="M124" i="6"/>
  <c r="N124" i="6" s="1"/>
  <c r="M123" i="6"/>
  <c r="M118" i="6"/>
  <c r="N118" i="6" s="1"/>
  <c r="M98" i="6"/>
  <c r="N98" i="6" s="1"/>
  <c r="M96" i="6"/>
  <c r="N96" i="6" s="1"/>
  <c r="M89" i="6"/>
  <c r="N89" i="6" s="1"/>
  <c r="M79" i="6"/>
  <c r="N79" i="6" s="1"/>
  <c r="M75" i="6"/>
  <c r="N75" i="6" s="1"/>
  <c r="M54" i="6"/>
  <c r="N54" i="6" s="1"/>
  <c r="M50" i="6"/>
  <c r="N50" i="6" s="1"/>
  <c r="M48" i="6"/>
  <c r="N48" i="6" s="1"/>
  <c r="M47" i="6"/>
  <c r="N47" i="6" s="1"/>
  <c r="M43" i="6"/>
  <c r="N43" i="6" s="1"/>
  <c r="M40" i="6"/>
  <c r="N40" i="6" s="1"/>
  <c r="M32" i="6"/>
  <c r="N32" i="6" s="1"/>
  <c r="M31" i="6"/>
  <c r="N31" i="6" s="1"/>
  <c r="M27" i="6"/>
  <c r="N27" i="6" s="1"/>
  <c r="M26" i="6"/>
  <c r="N26" i="6" s="1"/>
  <c r="M25" i="6"/>
  <c r="H15" i="5" l="1"/>
  <c r="M17" i="6"/>
  <c r="C15" i="5"/>
  <c r="N123" i="6"/>
  <c r="H113" i="5"/>
  <c r="C113" i="5" s="1"/>
  <c r="H159" i="5"/>
  <c r="C159" i="5" s="1"/>
  <c r="H148" i="5"/>
  <c r="C148" i="5" s="1"/>
  <c r="H144" i="5"/>
  <c r="C144" i="5" s="1"/>
  <c r="H150" i="5"/>
  <c r="C150" i="5" s="1"/>
  <c r="H166" i="5"/>
  <c r="C166" i="5" s="1"/>
  <c r="H179" i="5"/>
  <c r="C179" i="5" s="1"/>
  <c r="N25" i="6"/>
  <c r="H133" i="5"/>
  <c r="C133" i="5" s="1"/>
  <c r="H136" i="5"/>
  <c r="C136" i="5" s="1"/>
  <c r="H137" i="5"/>
  <c r="C137" i="5" s="1"/>
  <c r="H138" i="5"/>
  <c r="C138" i="5" s="1"/>
  <c r="H139" i="5"/>
  <c r="C139" i="5" s="1"/>
  <c r="H140" i="5"/>
  <c r="C140" i="5" s="1"/>
  <c r="H141" i="5"/>
  <c r="C141" i="5" s="1"/>
  <c r="H143" i="5"/>
  <c r="C143" i="5" s="1"/>
  <c r="H149" i="5"/>
  <c r="C149" i="5" s="1"/>
  <c r="H151" i="5"/>
  <c r="C151" i="5" s="1"/>
  <c r="H160" i="5"/>
  <c r="C160" i="5" s="1"/>
  <c r="H174" i="5"/>
  <c r="C174" i="5" s="1"/>
  <c r="H178" i="5"/>
  <c r="C178" i="5" s="1"/>
  <c r="H176" i="5"/>
  <c r="C176" i="5" s="1"/>
  <c r="H16" i="5"/>
  <c r="C16" i="5" s="1"/>
  <c r="H33" i="5"/>
  <c r="C33" i="5" s="1"/>
  <c r="H38" i="5"/>
  <c r="C38" i="5" s="1"/>
  <c r="H69" i="5"/>
  <c r="C69" i="5" s="1"/>
  <c r="H86" i="5"/>
  <c r="C86" i="5" s="1"/>
  <c r="H17" i="5"/>
  <c r="C17" i="5" s="1"/>
  <c r="H21" i="5"/>
  <c r="C21" i="5" s="1"/>
  <c r="H30" i="5"/>
  <c r="C30" i="5" s="1"/>
  <c r="H37" i="5"/>
  <c r="C37" i="5" s="1"/>
  <c r="H40" i="5"/>
  <c r="C40" i="5" s="1"/>
  <c r="H65" i="5"/>
  <c r="C65" i="5" s="1"/>
  <c r="H79" i="5"/>
  <c r="C79" i="5" s="1"/>
  <c r="H88" i="5"/>
  <c r="C88" i="5" s="1"/>
  <c r="H114" i="5"/>
  <c r="C114" i="5" s="1"/>
  <c r="H117" i="5"/>
  <c r="C117" i="5" s="1"/>
  <c r="H161" i="5"/>
  <c r="C161" i="5" s="1"/>
  <c r="H184" i="5"/>
  <c r="C184" i="5" s="1"/>
  <c r="H22" i="5"/>
  <c r="C22" i="5" s="1"/>
  <c r="H44" i="5"/>
  <c r="C44" i="5" s="1"/>
  <c r="H108" i="5"/>
  <c r="C108" i="5" s="1"/>
  <c r="H164" i="5"/>
  <c r="C164" i="5" s="1"/>
  <c r="H175" i="5"/>
  <c r="C175" i="5" s="1"/>
  <c r="H165" i="5"/>
  <c r="C165" i="5" s="1"/>
  <c r="H135" i="5"/>
  <c r="C135" i="5" s="1"/>
  <c r="H134" i="5"/>
  <c r="C134" i="5" s="1"/>
  <c r="H128" i="5"/>
  <c r="C128" i="5" s="1"/>
  <c r="H116" i="5"/>
  <c r="C116" i="5" s="1"/>
  <c r="H115" i="5"/>
  <c r="C115" i="5" s="1"/>
  <c r="H7" i="5" l="1"/>
  <c r="C7" i="5" s="1"/>
</calcChain>
</file>

<file path=xl/sharedStrings.xml><?xml version="1.0" encoding="utf-8"?>
<sst xmlns="http://schemas.openxmlformats.org/spreadsheetml/2006/main" count="4584" uniqueCount="2049">
  <si>
    <t xml:space="preserve">Муниципальный краткосрочный план реализации региональной программы </t>
  </si>
  <si>
    <t xml:space="preserve">Код МКД 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</si>
  <si>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</si>
  <si>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</si>
  <si>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</si>
  <si>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</si>
  <si>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</si>
  <si>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 xml:space="preserve">Стоимость капитального ремонта </t>
  </si>
  <si>
    <t>кв.м</t>
  </si>
  <si>
    <t>чел.</t>
  </si>
  <si>
    <t>руб.</t>
  </si>
  <si>
    <t>Итого по МО 1:</t>
  </si>
  <si>
    <t>Стоимость капитального ремонта</t>
  </si>
  <si>
    <t>всего</t>
  </si>
  <si>
    <t>ед.</t>
  </si>
  <si>
    <t>Итого по МО:</t>
  </si>
  <si>
    <t xml:space="preserve">городского округа Самара </t>
  </si>
  <si>
    <t>Таблица 2. Адресный перечень и характеристика многоквартирных домов, расположенных на территории городского округа Самара Самарской области, в отношении которых в 2014 году планируется проведение капитального ремонта общего имущества, по видам ремонтных работ.</t>
  </si>
  <si>
    <t xml:space="preserve">ПРИЛОЖЕНИЕ </t>
  </si>
  <si>
    <t>Г1-8</t>
  </si>
  <si>
    <t>Г1-28</t>
  </si>
  <si>
    <t>Г1-86</t>
  </si>
  <si>
    <t>Г1-87</t>
  </si>
  <si>
    <t>Г1-93</t>
  </si>
  <si>
    <t>Г1-290</t>
  </si>
  <si>
    <t>Г1-299</t>
  </si>
  <si>
    <t>Г1-349</t>
  </si>
  <si>
    <t>Г1-355</t>
  </si>
  <si>
    <t>Г1-368</t>
  </si>
  <si>
    <t>Г1-381</t>
  </si>
  <si>
    <t>Г1-383</t>
  </si>
  <si>
    <t>Г1-384</t>
  </si>
  <si>
    <t>Г1-388</t>
  </si>
  <si>
    <t>Г1-389</t>
  </si>
  <si>
    <t>Г1-427</t>
  </si>
  <si>
    <t>Г1-428</t>
  </si>
  <si>
    <t>Г1-429</t>
  </si>
  <si>
    <t>Г1-431</t>
  </si>
  <si>
    <t>Г1-433</t>
  </si>
  <si>
    <t>Г1-467</t>
  </si>
  <si>
    <t>Г1-567</t>
  </si>
  <si>
    <t>Г1-631</t>
  </si>
  <si>
    <t>Г1-632</t>
  </si>
  <si>
    <t>Г1-637</t>
  </si>
  <si>
    <t>Г1-643</t>
  </si>
  <si>
    <t>Г1-644</t>
  </si>
  <si>
    <t>Г1-673</t>
  </si>
  <si>
    <t>Г1-723</t>
  </si>
  <si>
    <t>Г1-728</t>
  </si>
  <si>
    <t>Г1-771</t>
  </si>
  <si>
    <t>Г1-772</t>
  </si>
  <si>
    <t>Г1-814</t>
  </si>
  <si>
    <t>Г1-875</t>
  </si>
  <si>
    <t>Г1-879</t>
  </si>
  <si>
    <t>Г1-881</t>
  </si>
  <si>
    <t>Г1-886</t>
  </si>
  <si>
    <t>Г1-889</t>
  </si>
  <si>
    <t>Г1-892</t>
  </si>
  <si>
    <t>Г1-893</t>
  </si>
  <si>
    <t>Г1-894</t>
  </si>
  <si>
    <t>Г1-895</t>
  </si>
  <si>
    <t>Г1-896</t>
  </si>
  <si>
    <t>Г1-898</t>
  </si>
  <si>
    <t>Г1-904</t>
  </si>
  <si>
    <t>Г1-905</t>
  </si>
  <si>
    <t>Г1-908</t>
  </si>
  <si>
    <t>Г1-909</t>
  </si>
  <si>
    <t>Г1-911</t>
  </si>
  <si>
    <t>Г1-926</t>
  </si>
  <si>
    <t>Г1-962</t>
  </si>
  <si>
    <t>Г1-964</t>
  </si>
  <si>
    <t>Г1-965</t>
  </si>
  <si>
    <t>Г1-969</t>
  </si>
  <si>
    <t>Г1-985</t>
  </si>
  <si>
    <t>Г1-999</t>
  </si>
  <si>
    <t>Г1-1015</t>
  </si>
  <si>
    <t>Г1-1021</t>
  </si>
  <si>
    <t>Г1-1070</t>
  </si>
  <si>
    <t>Г1-1091</t>
  </si>
  <si>
    <t>Г1-1108</t>
  </si>
  <si>
    <t>Г1-1116</t>
  </si>
  <si>
    <t>Г1-1120</t>
  </si>
  <si>
    <t>Г1-1122</t>
  </si>
  <si>
    <t>Г1-1168</t>
  </si>
  <si>
    <t>Г1-1207</t>
  </si>
  <si>
    <t>Г1-1210</t>
  </si>
  <si>
    <t>Г1-1229</t>
  </si>
  <si>
    <t>Г1-1235</t>
  </si>
  <si>
    <t>Г1-1276</t>
  </si>
  <si>
    <t>Г1-1285</t>
  </si>
  <si>
    <t>Г1-1300</t>
  </si>
  <si>
    <t>Г1-1308</t>
  </si>
  <si>
    <t>Г1-1316</t>
  </si>
  <si>
    <t>Г1-1326</t>
  </si>
  <si>
    <t>Г1-1336</t>
  </si>
  <si>
    <t>Г1-1347</t>
  </si>
  <si>
    <t>Г1-1348</t>
  </si>
  <si>
    <t>Г1-1349</t>
  </si>
  <si>
    <t>Г1-1353</t>
  </si>
  <si>
    <t>Г1-1368</t>
  </si>
  <si>
    <t>Г1-1370</t>
  </si>
  <si>
    <t>Г1-1421</t>
  </si>
  <si>
    <t>Г1-1442</t>
  </si>
  <si>
    <t>Г1-1490</t>
  </si>
  <si>
    <t>Г1-1493</t>
  </si>
  <si>
    <t>Г1-1551</t>
  </si>
  <si>
    <t>Г1-1590</t>
  </si>
  <si>
    <t>Г1-1606</t>
  </si>
  <si>
    <t>Г1-1630</t>
  </si>
  <si>
    <t>Г1-1720</t>
  </si>
  <si>
    <t>Г1-1730</t>
  </si>
  <si>
    <t>Г1-1742</t>
  </si>
  <si>
    <t>Г1-1792</t>
  </si>
  <si>
    <t>Г1-1814</t>
  </si>
  <si>
    <t>Г1-1879</t>
  </si>
  <si>
    <t>Г1-1891</t>
  </si>
  <si>
    <t>Г1-1894</t>
  </si>
  <si>
    <t>Г1-1896</t>
  </si>
  <si>
    <t>Г1-1928</t>
  </si>
  <si>
    <t>Г1-1953</t>
  </si>
  <si>
    <t>Г1-1961</t>
  </si>
  <si>
    <t>Г1-1971</t>
  </si>
  <si>
    <t>Г1-2058</t>
  </si>
  <si>
    <t>Г1-2067</t>
  </si>
  <si>
    <t>Г1-2108</t>
  </si>
  <si>
    <t>Г1-2111</t>
  </si>
  <si>
    <t>Г1-2133</t>
  </si>
  <si>
    <t>Г1-2151</t>
  </si>
  <si>
    <t>Г1-2160</t>
  </si>
  <si>
    <t>Г1-2179</t>
  </si>
  <si>
    <t>Г1-2184</t>
  </si>
  <si>
    <t>Г1-2211</t>
  </si>
  <si>
    <t>Г1-2215</t>
  </si>
  <si>
    <t>Г1-2224</t>
  </si>
  <si>
    <t>Г1-2277</t>
  </si>
  <si>
    <t>Г1-2287</t>
  </si>
  <si>
    <t>Г1-2345</t>
  </si>
  <si>
    <t>Г1-2358</t>
  </si>
  <si>
    <t>Г1-2366</t>
  </si>
  <si>
    <t>Г1-2390</t>
  </si>
  <si>
    <t>Г1-2394</t>
  </si>
  <si>
    <t>Г1-2478</t>
  </si>
  <si>
    <t>Г1-2491</t>
  </si>
  <si>
    <t>Г1-2496</t>
  </si>
  <si>
    <t>Г1-2500</t>
  </si>
  <si>
    <t>Г1-2548</t>
  </si>
  <si>
    <t>Г1-2606</t>
  </si>
  <si>
    <t>Г1-2627</t>
  </si>
  <si>
    <t>Г1-2641</t>
  </si>
  <si>
    <t>Г1-2660</t>
  </si>
  <si>
    <t>Г1-2664</t>
  </si>
  <si>
    <t>Г1-2689</t>
  </si>
  <si>
    <t>Г1-2696</t>
  </si>
  <si>
    <t>Г1-2700</t>
  </si>
  <si>
    <t>Г1-2701</t>
  </si>
  <si>
    <t>Г1-2706</t>
  </si>
  <si>
    <t>Г1-2743</t>
  </si>
  <si>
    <t>Г1-2754</t>
  </si>
  <si>
    <t>Г1-2799</t>
  </si>
  <si>
    <t>Г1-2830</t>
  </si>
  <si>
    <t>Г1-3079</t>
  </si>
  <si>
    <t>Г1-3109</t>
  </si>
  <si>
    <t>Г1-3110</t>
  </si>
  <si>
    <t>Г1-3115</t>
  </si>
  <si>
    <t>Г1-3139</t>
  </si>
  <si>
    <t>Г1-3211</t>
  </si>
  <si>
    <t>Г1-3271</t>
  </si>
  <si>
    <t>Г1-3286</t>
  </si>
  <si>
    <t>Г1-3342</t>
  </si>
  <si>
    <t>Г1-3349</t>
  </si>
  <si>
    <t>Г1-3382</t>
  </si>
  <si>
    <t>Г1-3392</t>
  </si>
  <si>
    <t>Г1-3399</t>
  </si>
  <si>
    <t>Г1-3400</t>
  </si>
  <si>
    <t>Г1-3506</t>
  </si>
  <si>
    <t>Г1-3516</t>
  </si>
  <si>
    <t>Г1-3536</t>
  </si>
  <si>
    <t>Г1-3560</t>
  </si>
  <si>
    <t>Г1-3583</t>
  </si>
  <si>
    <t>Г1-3597</t>
  </si>
  <si>
    <t>Г1-3605</t>
  </si>
  <si>
    <t>Г1-3628</t>
  </si>
  <si>
    <t>Г1-3650</t>
  </si>
  <si>
    <t>Г1-3674</t>
  </si>
  <si>
    <t>Г1-3715</t>
  </si>
  <si>
    <t>Г1-3778</t>
  </si>
  <si>
    <t>Г1-3817</t>
  </si>
  <si>
    <t>Г1-3830</t>
  </si>
  <si>
    <t>Г1-3832</t>
  </si>
  <si>
    <t>Г1-3856</t>
  </si>
  <si>
    <t>Г1-3943</t>
  </si>
  <si>
    <t>Г1-4033</t>
  </si>
  <si>
    <t>Г1-4078</t>
  </si>
  <si>
    <t>Г1-4095</t>
  </si>
  <si>
    <t>Г1-4102</t>
  </si>
  <si>
    <t>Г1-4132</t>
  </si>
  <si>
    <t>Г1-4220</t>
  </si>
  <si>
    <t>Г1-4244</t>
  </si>
  <si>
    <t>Г1-4270</t>
  </si>
  <si>
    <t>Г1-4280</t>
  </si>
  <si>
    <t>Г1-4287</t>
  </si>
  <si>
    <t>Г1-4298</t>
  </si>
  <si>
    <t>Г1-4329</t>
  </si>
  <si>
    <t>Г1-4364</t>
  </si>
  <si>
    <t>Г1-4427</t>
  </si>
  <si>
    <t>Г1-4475</t>
  </si>
  <si>
    <t>Г1-4489</t>
  </si>
  <si>
    <t>Г1-4523</t>
  </si>
  <si>
    <t>Г1-4587</t>
  </si>
  <si>
    <t>Г1-4598</t>
  </si>
  <si>
    <t>Г1-4609</t>
  </si>
  <si>
    <t>Г1-4627</t>
  </si>
  <si>
    <t>Г1-4655</t>
  </si>
  <si>
    <t>Г1-4679</t>
  </si>
  <si>
    <t>Г1-4696</t>
  </si>
  <si>
    <t>Г1-4698</t>
  </si>
  <si>
    <t>Г1-4721</t>
  </si>
  <si>
    <t>Г1-4722</t>
  </si>
  <si>
    <t>Г1-4740</t>
  </si>
  <si>
    <t>Г1-4787</t>
  </si>
  <si>
    <t>Г1-4810</t>
  </si>
  <si>
    <t>Г1-4852</t>
  </si>
  <si>
    <t>Г1-4856</t>
  </si>
  <si>
    <t>Г1-4859</t>
  </si>
  <si>
    <t>Г1-4870</t>
  </si>
  <si>
    <t>Г1-4871</t>
  </si>
  <si>
    <t>Г1-4873</t>
  </si>
  <si>
    <t>Г1-4902</t>
  </si>
  <si>
    <t>Г1-4914</t>
  </si>
  <si>
    <t>Г1-5016</t>
  </si>
  <si>
    <t>Г1-5032</t>
  </si>
  <si>
    <t>Г1-5034</t>
  </si>
  <si>
    <t>Г1-5077</t>
  </si>
  <si>
    <t>Г1-5093</t>
  </si>
  <si>
    <t>Г1-5232</t>
  </si>
  <si>
    <t>Г1-5242</t>
  </si>
  <si>
    <t>Г1-5250</t>
  </si>
  <si>
    <t>Г1-5304</t>
  </si>
  <si>
    <t>Г1-5314</t>
  </si>
  <si>
    <t>Г1-5325</t>
  </si>
  <si>
    <t>Г1-5326</t>
  </si>
  <si>
    <t>Г1-5344</t>
  </si>
  <si>
    <t>Г1-5351</t>
  </si>
  <si>
    <t>Г1-5365</t>
  </si>
  <si>
    <t>Г1-5368</t>
  </si>
  <si>
    <t>Г1-5424</t>
  </si>
  <si>
    <t>Г1-5446</t>
  </si>
  <si>
    <t>Г1-5460</t>
  </si>
  <si>
    <t>Г1-5474</t>
  </si>
  <si>
    <t>Г1-5476</t>
  </si>
  <si>
    <t>Г1-5522</t>
  </si>
  <si>
    <t>Г1-5533</t>
  </si>
  <si>
    <t>Г1-5566</t>
  </si>
  <si>
    <t>Г1-5679</t>
  </si>
  <si>
    <t>Г1-5691</t>
  </si>
  <si>
    <t>Г1-5705</t>
  </si>
  <si>
    <t>Г1-5736</t>
  </si>
  <si>
    <t>Г1-5789</t>
  </si>
  <si>
    <t>Г1-5794</t>
  </si>
  <si>
    <t>Г1-5804</t>
  </si>
  <si>
    <t>Г1-5810</t>
  </si>
  <si>
    <t>Г1-5824</t>
  </si>
  <si>
    <t>Г1-5838</t>
  </si>
  <si>
    <t>Г1-5849</t>
  </si>
  <si>
    <t>Г1-5970</t>
  </si>
  <si>
    <t>Г1-5976</t>
  </si>
  <si>
    <t>Г1-5993</t>
  </si>
  <si>
    <t>Г1-6011</t>
  </si>
  <si>
    <t>Г1-6049</t>
  </si>
  <si>
    <t>Г1-6066</t>
  </si>
  <si>
    <t>Г1-6076</t>
  </si>
  <si>
    <t>Г1-6181</t>
  </si>
  <si>
    <t>Г1-6185</t>
  </si>
  <si>
    <t>Г1-6194</t>
  </si>
  <si>
    <t>Г1-6195</t>
  </si>
  <si>
    <t>Г1-6196</t>
  </si>
  <si>
    <t>Г1-6217</t>
  </si>
  <si>
    <t>Г1-6348</t>
  </si>
  <si>
    <t>Г1-6356</t>
  </si>
  <si>
    <t>Г1-6458</t>
  </si>
  <si>
    <t>Г1-6487</t>
  </si>
  <si>
    <t>Г1-6488</t>
  </si>
  <si>
    <t>Г1-6492</t>
  </si>
  <si>
    <t>Г1-6524</t>
  </si>
  <si>
    <t>Г1-6571</t>
  </si>
  <si>
    <t>Г1-6591</t>
  </si>
  <si>
    <t>Г1-6603</t>
  </si>
  <si>
    <t>Г1-6616</t>
  </si>
  <si>
    <t>Г1-6627</t>
  </si>
  <si>
    <t>Г1-6667</t>
  </si>
  <si>
    <t>Г1-6668</t>
  </si>
  <si>
    <t>Г1-6673</t>
  </si>
  <si>
    <t>Г1-6680</t>
  </si>
  <si>
    <t>Г1-6732</t>
  </si>
  <si>
    <t>Г1-6773</t>
  </si>
  <si>
    <t>Г1-6832</t>
  </si>
  <si>
    <t>Г1-6835</t>
  </si>
  <si>
    <t>Г1-6841</t>
  </si>
  <si>
    <t>Г1-6860</t>
  </si>
  <si>
    <t>Г1-6873</t>
  </si>
  <si>
    <t>Г1-6880</t>
  </si>
  <si>
    <t>Г1-6894</t>
  </si>
  <si>
    <t>Г1-6917</t>
  </si>
  <si>
    <t>Г1-6919</t>
  </si>
  <si>
    <t>Г1-6956</t>
  </si>
  <si>
    <t>Г1-6988</t>
  </si>
  <si>
    <t>Г1-6999</t>
  </si>
  <si>
    <t>Г1-7143</t>
  </si>
  <si>
    <t>Г1-7175</t>
  </si>
  <si>
    <t>Г1-7176</t>
  </si>
  <si>
    <t>Г1-7181</t>
  </si>
  <si>
    <t>Г1-7352</t>
  </si>
  <si>
    <t>Г1-7452</t>
  </si>
  <si>
    <t>Г1-7454</t>
  </si>
  <si>
    <t>Г1-7563</t>
  </si>
  <si>
    <t>Г1-7570</t>
  </si>
  <si>
    <t>Г1-7578</t>
  </si>
  <si>
    <t>Г1-7598</t>
  </si>
  <si>
    <t>Г1-7722</t>
  </si>
  <si>
    <t>Г1-7740</t>
  </si>
  <si>
    <t>Г1-7824</t>
  </si>
  <si>
    <t>Г1-7825</t>
  </si>
  <si>
    <t>Г1-7867</t>
  </si>
  <si>
    <t>Г1-7876</t>
  </si>
  <si>
    <t>Г1-7933</t>
  </si>
  <si>
    <t>Г1-7960</t>
  </si>
  <si>
    <t>Г1-8031</t>
  </si>
  <si>
    <t>Г1-8034</t>
  </si>
  <si>
    <t>Г1-8036</t>
  </si>
  <si>
    <t>Г1-8055</t>
  </si>
  <si>
    <t>Г1-8074</t>
  </si>
  <si>
    <t>Г1-8086</t>
  </si>
  <si>
    <t>Г1-8147</t>
  </si>
  <si>
    <t>Г1-8157</t>
  </si>
  <si>
    <t>Г1-8211</t>
  </si>
  <si>
    <t>Г1-8216</t>
  </si>
  <si>
    <t>Г1-8346</t>
  </si>
  <si>
    <t>Г1-8387</t>
  </si>
  <si>
    <t>Г1-8413</t>
  </si>
  <si>
    <t>Г1-8414</t>
  </si>
  <si>
    <t>Г1-8432</t>
  </si>
  <si>
    <t>Г1-8453</t>
  </si>
  <si>
    <t>Г1-8479</t>
  </si>
  <si>
    <t>Г1-8541</t>
  </si>
  <si>
    <t>Г1-8601</t>
  </si>
  <si>
    <t>Г1-8608</t>
  </si>
  <si>
    <t>Г1-8635</t>
  </si>
  <si>
    <t>Г1-8646</t>
  </si>
  <si>
    <t>Г1-8653</t>
  </si>
  <si>
    <t>Г1-8708</t>
  </si>
  <si>
    <t>Г1-8728</t>
  </si>
  <si>
    <t>Г1-8733</t>
  </si>
  <si>
    <t>Г1-8750</t>
  </si>
  <si>
    <t>Г1-8757</t>
  </si>
  <si>
    <t>Г1-8773</t>
  </si>
  <si>
    <t>Г1-8795</t>
  </si>
  <si>
    <t>Г1-8832</t>
  </si>
  <si>
    <t>Г1-8835</t>
  </si>
  <si>
    <t>Г1-8851</t>
  </si>
  <si>
    <t>Г1-8857</t>
  </si>
  <si>
    <t>Г1-8875</t>
  </si>
  <si>
    <t>Г1-8897</t>
  </si>
  <si>
    <t>Г1-8952</t>
  </si>
  <si>
    <t>Г1-8953</t>
  </si>
  <si>
    <t>Г1-9034</t>
  </si>
  <si>
    <t>Г1-9067</t>
  </si>
  <si>
    <t>Г1-9071</t>
  </si>
  <si>
    <t>Г1-9081</t>
  </si>
  <si>
    <t>Г1-9099</t>
  </si>
  <si>
    <t>Г1-9114</t>
  </si>
  <si>
    <t>Г1-9193</t>
  </si>
  <si>
    <t>Г1-9204</t>
  </si>
  <si>
    <t>Г1-9219</t>
  </si>
  <si>
    <t>Г1-9227</t>
  </si>
  <si>
    <t>Г1-9236</t>
  </si>
  <si>
    <t>Г1-9339</t>
  </si>
  <si>
    <t>Г1-9357</t>
  </si>
  <si>
    <t>Г1-9365</t>
  </si>
  <si>
    <t>Г1-9449</t>
  </si>
  <si>
    <t>Г1-9488</t>
  </si>
  <si>
    <t>Г1-9496</t>
  </si>
  <si>
    <t>Г1-9551</t>
  </si>
  <si>
    <t>Г1-9599</t>
  </si>
  <si>
    <t>Г1-9600</t>
  </si>
  <si>
    <t>Г1-9602</t>
  </si>
  <si>
    <t>г. Самара, 1-й Безымяный пер./Физкультурная, д. 1/2</t>
  </si>
  <si>
    <t>г. Самара, 3-й Проезд, д. 39</t>
  </si>
  <si>
    <t>г. Самара, Аэропорт - 2, д. 3</t>
  </si>
  <si>
    <t>г. Самара, Аэропорт - 2, д. 4</t>
  </si>
  <si>
    <t>г. Самара, Аэропорт-2, д. 2</t>
  </si>
  <si>
    <t>г. Самара, Московское шоссе, д. 18</t>
  </si>
  <si>
    <t>г. Самара, Московское шоссе, д. 22</t>
  </si>
  <si>
    <t>г. Самара, Московское шоссе, Литер  А</t>
  </si>
  <si>
    <t>г. Самара, Никитинская площадь, д. 26</t>
  </si>
  <si>
    <t>г. Самара, Острогорский проезд, д. 10</t>
  </si>
  <si>
    <t>г. Самара, п. Береза, квартал 1, д. 4</t>
  </si>
  <si>
    <t>г. Самара, п. Береза, квартал 1, д. 6</t>
  </si>
  <si>
    <t>г. Самара, п. Береза, квартал 2, д. 1</t>
  </si>
  <si>
    <t>г. Самара, п. Береза, квартал 2, д. 4</t>
  </si>
  <si>
    <t>г. Самара, п. Береза, квартал 2, д. 5</t>
  </si>
  <si>
    <t>г. Самара, п. Красная Глинка, квартал 2, д. 13</t>
  </si>
  <si>
    <t>г. Самара, п. Красная Глинка, квартал 2, д. 14</t>
  </si>
  <si>
    <t>г. Самара, п. Красная Глинка, квартал 2, д. 15</t>
  </si>
  <si>
    <t>г. Самара, п. Красная Глинка, квартал 2, д. 17</t>
  </si>
  <si>
    <t>г. Самара, п. Красная Глинка, квартал 2, д. 19</t>
  </si>
  <si>
    <t>г. Самара, п. Красная Глинка, квартал 4, д. 9</t>
  </si>
  <si>
    <t>г. Самара, п. Мехзавод, квартал 13, д. 1</t>
  </si>
  <si>
    <t>г. Самара, п. Мехзавод, квартал 2, д. 37</t>
  </si>
  <si>
    <t>г. Самара, п. Мехзавод, квартал 2, д. 38</t>
  </si>
  <si>
    <t>г. Самара, п. Мехзавод, квартал 2, д. 43</t>
  </si>
  <si>
    <t>г. Самара, п. Мехзавод, квартал 2, д. 49</t>
  </si>
  <si>
    <t>г. Самара, п. Мехзавод, квартал 2, д. 50</t>
  </si>
  <si>
    <t>г. Самара, п. Мехзавод, квартал 7, д. 13</t>
  </si>
  <si>
    <t>г. Самара, п. Прибрежный, ул. Парусная, д. 5</t>
  </si>
  <si>
    <t>г. Самара, п. Прибрежный, ул. Прибрежная, д. 10</t>
  </si>
  <si>
    <t>г. Самара, п. Управленческий, Красноглинское шоссе, д. 1/23</t>
  </si>
  <si>
    <t>г. Самара, п. Управленческий, Красноглинское шоссе, д. 1/24</t>
  </si>
  <si>
    <t>г. Самара, п. Управленческий, ул. Крайняя, д. 11</t>
  </si>
  <si>
    <t>г. Самара, п. Управленческий, ул. Сергея Лазо, д. 15/7</t>
  </si>
  <si>
    <t>г. Самара, п. Управленческий, ул. Сергея Лазо, д. 2/15</t>
  </si>
  <si>
    <t>г. Самара, п. Управленческий, ул. Сергея Лазо, д. 24/9</t>
  </si>
  <si>
    <t>г. Самара, п. Управленческий, ул. Сергея Лазо, д. 28/2</t>
  </si>
  <si>
    <t>г. Самара, п. Управленческий, ул. Сергея Лазо, д. 30</t>
  </si>
  <si>
    <t>г. Самара, п. Управленческий, ул. Сергея Лазо, д. 33</t>
  </si>
  <si>
    <t>г. Самара, п. Управленческий, ул. Сергея Лазо, д. 34/2</t>
  </si>
  <si>
    <t>г. Самара, п. Управленческий, ул. Сергея Лазо, д. 35</t>
  </si>
  <si>
    <t>г. Самара, п. Управленческий, ул. Сергея Лазо, д. 36/1</t>
  </si>
  <si>
    <t>г. Самара, п. Управленческий, ул. Сергея Лазо, д. 38</t>
  </si>
  <si>
    <t>г. Самара, п. Управленческий, ул. Сергея Лазо, д. 44</t>
  </si>
  <si>
    <t>г. Самара, п. Управленческий, ул. Сергея Лазо, д. 52</t>
  </si>
  <si>
    <t>г. Самара, п. Управленческий, ул. Сергея Лазо, д. 54</t>
  </si>
  <si>
    <t>г. Самара, п. Управленческий, ул. Сергея Лазо, д. 6/16</t>
  </si>
  <si>
    <t>г. Самара, п. Управленческий, ул. Сергея Лазо, д. 60</t>
  </si>
  <si>
    <t>г. Самара, п. Управленческий, ул. Сергея Лазо, д. 9/7</t>
  </si>
  <si>
    <t>г. Самара, п. Управленческий, ул. Симферопольская, д. 5</t>
  </si>
  <si>
    <t>г. Самара, пер. Академический, д. 7</t>
  </si>
  <si>
    <t>г. Самара, пер. Академический, д. 8</t>
  </si>
  <si>
    <t xml:space="preserve">г. Самара, пер. Беломорский, д. 3 </t>
  </si>
  <si>
    <t>г. Самара, пер. Бельский, д. 3</t>
  </si>
  <si>
    <t>г. Самара, пер. Гвардейский, д. 7</t>
  </si>
  <si>
    <t>г. Самара, пер. Долотный, д. 9</t>
  </si>
  <si>
    <t>г. Самара, Канатный пер., д. 3</t>
  </si>
  <si>
    <t>г. Самара, Канатный пер., д. 7 А</t>
  </si>
  <si>
    <t>г. Самара, пер. Ново-Молодежный, д. 1</t>
  </si>
  <si>
    <t>г. Самара, пер. Ново-Молодежный, д. 9</t>
  </si>
  <si>
    <t>г. Самара, Приволжский пер., д. 10</t>
  </si>
  <si>
    <t xml:space="preserve">г. Самара, пер. Роторный, д. 14    </t>
  </si>
  <si>
    <t>г. Самара, пер. Роторный, д. 23</t>
  </si>
  <si>
    <t>г. Самара, пер. Роторный, д. 3</t>
  </si>
  <si>
    <t>г. Самара, пер. Строителей, д. 3</t>
  </si>
  <si>
    <t>г. Самара, пер. Торговый, д. 14</t>
  </si>
  <si>
    <t>г. Самара, пер. Торговый, д. 26</t>
  </si>
  <si>
    <t>г. Самара, ул. Хибинский , 18</t>
  </si>
  <si>
    <t xml:space="preserve">г. Самара, пер. Штамповщиков, д. 3 </t>
  </si>
  <si>
    <t>г. Самара, проезд 9 Мая, д. 10</t>
  </si>
  <si>
    <t>г. Самара, проезд 9 Мая, д. 7</t>
  </si>
  <si>
    <t>г. Самара, Землянский проезд, д. 4 А</t>
  </si>
  <si>
    <t>г. Самара, пр .Масленникова, д. 20</t>
  </si>
  <si>
    <t>г. Самара, Театральный проезд, д. 5</t>
  </si>
  <si>
    <t>г. Самара, Южный проезд, д. 142</t>
  </si>
  <si>
    <t>г. Самара, Южный проезд, д. 186</t>
  </si>
  <si>
    <t>г. Самара, Волжский проспект, д. 39</t>
  </si>
  <si>
    <t>г. Самара, Волжский проспект, д. 39 А</t>
  </si>
  <si>
    <t>г. Самара,  Волжский проспект, д. 4  З  N  И К Л</t>
  </si>
  <si>
    <t>г. Самара, Волжский проспект, д. 47</t>
  </si>
  <si>
    <t>г. Самара,  пр. Карла Маркса, д. 165</t>
  </si>
  <si>
    <t>г. Самара, пр. Карла Маркса, д. 169</t>
  </si>
  <si>
    <t>г. Самара, пр. Карла Маркса, д. 256</t>
  </si>
  <si>
    <t>г. Самара, пр. Карла Маркса, д. 296</t>
  </si>
  <si>
    <t>г. Самара, пр. Карла Маркса, д. 408 А</t>
  </si>
  <si>
    <t>г. Самара, пр. Карла Маркса, д. 412 А</t>
  </si>
  <si>
    <t>г. Самара, пр. Карла Маркса, д. 491</t>
  </si>
  <si>
    <t>г. Самара, пр. Кирова, д. 171</t>
  </si>
  <si>
    <t>г. Самара, пр. Кирова, д. 190</t>
  </si>
  <si>
    <t>г. Самара, пр. Кирова, д. 227</t>
  </si>
  <si>
    <t>г. Самара, пр. Кирова, д. 403</t>
  </si>
  <si>
    <t>г. Самара, пр. Кирова, д. 46</t>
  </si>
  <si>
    <t>г. Самара, пр. Кирова, д. 60</t>
  </si>
  <si>
    <t>г. Самара, пр. Масленникова, д. 10</t>
  </si>
  <si>
    <t>г. Самара, пр. Масленникова, д. 47</t>
  </si>
  <si>
    <t>г. Самара, пр. Юных Пионеров, д. 118</t>
  </si>
  <si>
    <t>г. Самара, пр. Юных Пионеров, д. 146</t>
  </si>
  <si>
    <t>г. Самара, пр. Юных Пионеров, д. 149</t>
  </si>
  <si>
    <t>г. Самара, пр. Юных Пионеров, д. 162/67</t>
  </si>
  <si>
    <t>г. Самара, пр. Юных Пионеров, д. 75</t>
  </si>
  <si>
    <t>г. Самара, Пугачевский тракт, д. 41</t>
  </si>
  <si>
    <t>г. Самара, Пугачевский тракт, д. 55 А</t>
  </si>
  <si>
    <t>г. Самара, Пугачевский тракт, д. 74</t>
  </si>
  <si>
    <t>г. Самара, ул. 22-го Партсъезда, д. 171</t>
  </si>
  <si>
    <t>г. Самара, ул. XXII  Партсъезда, д. 183/51</t>
  </si>
  <si>
    <t>г. Самара, ул. 22 Партсъезда, д. 52</t>
  </si>
  <si>
    <t>г. Самара, ул. 22 Партсъезда, д. 6</t>
  </si>
  <si>
    <t>г. Самара, ул. 4-й Проезд, д. 70</t>
  </si>
  <si>
    <t>г. Самара, ул. 8-я Радиальная, д. 1</t>
  </si>
  <si>
    <t>г. Самара, ул. 8-я Радиальная, д. 25</t>
  </si>
  <si>
    <t xml:space="preserve">г. Самара, ул. А. Матросова, д. 19 </t>
  </si>
  <si>
    <t>г. Самара, ул. А. Матросова, д. 35</t>
  </si>
  <si>
    <t>г. Самара, ул. Авроры, 106</t>
  </si>
  <si>
    <t>г. Самара, ул. Авроры, 110</t>
  </si>
  <si>
    <t>г. Самара, ул. Авроры, 12</t>
  </si>
  <si>
    <t>г. Самара, ул. Авроры, д. 7</t>
  </si>
  <si>
    <t>г. Самара, ул. Агибалова, 11</t>
  </si>
  <si>
    <t>г. Самара, ул. Алексея Толстого, д. 21 АБ</t>
  </si>
  <si>
    <t>г. Самара, ул. Алексея Толстого, д. 4 А</t>
  </si>
  <si>
    <t>г. Самара, ул. Алексея Толстого, д. 48-50/17 А</t>
  </si>
  <si>
    <t>г. Самара, ул. Алма-Атинская, д. 108 А</t>
  </si>
  <si>
    <t>г. Самара, ул. Алма-Атинская, д. 114</t>
  </si>
  <si>
    <t>г. Самара, ул. Арбатская, д. 3</t>
  </si>
  <si>
    <t>г. Самара, ул. Артёмовская, д. 30 А</t>
  </si>
  <si>
    <t>г. Самара, ул. Артемовская, д. 54</t>
  </si>
  <si>
    <t>г. Самара, ул. Артилерийская, д. 34</t>
  </si>
  <si>
    <t>г. Самара, ул. Арцыбушевская, д. 34</t>
  </si>
  <si>
    <t>г. Самара, ул. Аэродромная, д. 119</t>
  </si>
  <si>
    <t>г. Самара, ул. Аэродромная, 3</t>
  </si>
  <si>
    <t>г. Самара, ул. Аэродромная, 5</t>
  </si>
  <si>
    <t>г. Самара, ул. Аэродромная, д. 70</t>
  </si>
  <si>
    <t>г. Самара, ул. Аэродромная, д. 74</t>
  </si>
  <si>
    <t>г. Самара, ул. Бакинская, д. 17</t>
  </si>
  <si>
    <t>г. Самара, ул. Бакинская, д. 26 А</t>
  </si>
  <si>
    <t>г .Самара, ул. Бакинская, д. 30 А</t>
  </si>
  <si>
    <t>г. Самара, ул. Бакинская, д. 32</t>
  </si>
  <si>
    <t>г. Самара, ул. Бакинская, д. 36 А</t>
  </si>
  <si>
    <t>г. Самара, ул. Белогородская, 8</t>
  </si>
  <si>
    <t>г. Самара, ул. Белорусская, д. 93</t>
  </si>
  <si>
    <t>г. Самара, ул. Бобруйская, д. 15</t>
  </si>
  <si>
    <t>г. Самара, ул. Венцека, д. 72 А</t>
  </si>
  <si>
    <t>г. Самара, ул. Вилоновская, д. 22</t>
  </si>
  <si>
    <t>г. Самара, ул. Вилоновская, д. 22 B</t>
  </si>
  <si>
    <t>г. Самара, ул. Вилоновская, д. 40</t>
  </si>
  <si>
    <t>г. Самара, ул. Виноградная, д. 4</t>
  </si>
  <si>
    <t>г. Самара, ул. Водников, д. 5 АА1</t>
  </si>
  <si>
    <t>г. Самара, ул. Воздушного Флота, д. 19</t>
  </si>
  <si>
    <t>г. Самара, ул. Волгина, 111</t>
  </si>
  <si>
    <t>г. Самара, ул. Вольская, д. 44</t>
  </si>
  <si>
    <t>г. Самара, ул. Вольская, д. 57</t>
  </si>
  <si>
    <t>г. Самара, ул. Воронежская, д. 11</t>
  </si>
  <si>
    <t>г. Самара, ул. Воронежская, д. 184</t>
  </si>
  <si>
    <t>г. Самара, ул. Воронежская, д. 194</t>
  </si>
  <si>
    <t>г. Самара, ул. Воронежская, д. 196</t>
  </si>
  <si>
    <t>г. Самара, ул. Гагарина, 11</t>
  </si>
  <si>
    <t>г. Самара, ул. Гагарина, д. 119 А</t>
  </si>
  <si>
    <t>г. Самара, ул. Гагарина, д. 141 А</t>
  </si>
  <si>
    <t>г. Самара, ул. Гагарина, 23</t>
  </si>
  <si>
    <t>г. Самара, ул. Гагарина, 5</t>
  </si>
  <si>
    <t>г. Самара, ул. Гагарина, д. 62</t>
  </si>
  <si>
    <t>г. Самара, ул. Гагарина, 7</t>
  </si>
  <si>
    <t>г. Самара, ул. Гагарина, 9</t>
  </si>
  <si>
    <t>г. Самара, ул. Галактионовская, д. 109 А</t>
  </si>
  <si>
    <t>г. Самара, ул. Галактионовская, д. 153 А</t>
  </si>
  <si>
    <t>г. Самара, ул. Галактионовская, д. 43 А</t>
  </si>
  <si>
    <t>г. Самара, ул. Галактионовская, д. 95 А</t>
  </si>
  <si>
    <t>г. Самара, ул. Гастелло, д. 9</t>
  </si>
  <si>
    <t>г. Самара, ул. Гая, д. 29</t>
  </si>
  <si>
    <t>г. Самара, ул. Гая, д. 31</t>
  </si>
  <si>
    <t>г. Самара, ул. Георгия Димитрова, д. 19</t>
  </si>
  <si>
    <t>г. Самара, ул. Главная, д. 5</t>
  </si>
  <si>
    <t>г. Самара, ул. Дачная, 41</t>
  </si>
  <si>
    <t>г. Самара, ул. Дзержинского, 16</t>
  </si>
  <si>
    <t>г. Самара, ул. Дзержинского, 9</t>
  </si>
  <si>
    <t>г. Самара, ул. Достоевского, д. 47 А</t>
  </si>
  <si>
    <t>г. Самара ,ул. Дыбенко, д. 9</t>
  </si>
  <si>
    <t>г. Самара, ул. Ерошевского, д. 51</t>
  </si>
  <si>
    <t>г. Самара, ул. Желябова, 17</t>
  </si>
  <si>
    <t>г. Самара, ул. Заводское шоссе, д. 57</t>
  </si>
  <si>
    <t>г. Самара, ул. Заводское шоссе, д. 71</t>
  </si>
  <si>
    <t>г. Самара, ул. Загорская, д. 3</t>
  </si>
  <si>
    <t>г. Самара, ул. Загорская, д. 8</t>
  </si>
  <si>
    <t>г. Самара, ул. Зеленая, д. 13</t>
  </si>
  <si>
    <t>г. Самара, ул. Ивана Булкина, д. 46</t>
  </si>
  <si>
    <t>г. Самара, ул. Калинина, д. 101</t>
  </si>
  <si>
    <t>г. Самара, ул. Калининградская, д. 14 А</t>
  </si>
  <si>
    <t>г. Самара, ул. Калининградская, д. 52</t>
  </si>
  <si>
    <t>г. Самара, ул. Карбюраторная, д. 3-5 БВГДЖ</t>
  </si>
  <si>
    <t>г. Самара, ул. Кишиневская, д. 10</t>
  </si>
  <si>
    <t>г. Самара, ул. Кишиневская, д. 6</t>
  </si>
  <si>
    <t>г. Самара, ул. Клиническая, д. 23</t>
  </si>
  <si>
    <t>г. Самара, ул. Кольцевая, д. 100</t>
  </si>
  <si>
    <t>г. Самара, ул. Комсомольская, д. 4 А</t>
  </si>
  <si>
    <t>г. Самара, ул. Конноармейская д. 9</t>
  </si>
  <si>
    <t>г. Самара, ул. Красноармейская, 118</t>
  </si>
  <si>
    <t>г. Самара, ул. Красноармейская, 137 А</t>
  </si>
  <si>
    <t>г. Самара, ул. Красноармейская, д. 60\117</t>
  </si>
  <si>
    <t>г. Самара, ул. Красноармейская, д. 62</t>
  </si>
  <si>
    <t xml:space="preserve">г. Самара, ул. Красноармейская, 117 </t>
  </si>
  <si>
    <t xml:space="preserve">г. Самара, ул. Краснодонская, д. 37 </t>
  </si>
  <si>
    <t>г. Самара, ул. Краснодонская, д.39</t>
  </si>
  <si>
    <t>г. Самара, ул. Кузнецкая, д. 32</t>
  </si>
  <si>
    <t>г. Самара, ул. Куйбышева, д. 100/21 А</t>
  </si>
  <si>
    <t>г. Самара, ул. Куйбышева, д. 102/22-24 БВ</t>
  </si>
  <si>
    <t>г. Самара, ул. Куйбышева, д. 121 А</t>
  </si>
  <si>
    <t>г. Самара, ул. Куйбышева, д. 123 Д</t>
  </si>
  <si>
    <t>г. Самара, ул. Куйбышева, д. 127 Б</t>
  </si>
  <si>
    <t>г. Самара, ул. Куйбышева, д. 24-26/39 АА1В2</t>
  </si>
  <si>
    <t>г. Самара, ул. Куйбышева, д. 32 Б</t>
  </si>
  <si>
    <t>г. Самара, ул. Ленинградская, д. 4 А</t>
  </si>
  <si>
    <t>г. Самара, ул. Ленинградская, д. 73а А</t>
  </si>
  <si>
    <t>г. Самара, ул. Ленинградская, д. 83 А</t>
  </si>
  <si>
    <t>г. Самара, ул. Ленинская, д. 128 А</t>
  </si>
  <si>
    <t>г. Самара, ул. Ленинская, д. 181 А</t>
  </si>
  <si>
    <t>г. Самара, ул. Луначарского, д. 28</t>
  </si>
  <si>
    <t>г. Самара, ул. Лысвенская, д. 1</t>
  </si>
  <si>
    <t>г. Самара, ул. Лысвенская, д. 3 А</t>
  </si>
  <si>
    <t>г. Самара, ул. Льва Толстого  , д. 91,2</t>
  </si>
  <si>
    <t>г. Самара, ул. Магистральная, д. 129</t>
  </si>
  <si>
    <t>г. Самара, ул. Магистральная, д. 60</t>
  </si>
  <si>
    <t>г. Самара, ул. Магнитный переулок, 5</t>
  </si>
  <si>
    <t>г. Самара, ул. Максима Горького, д. 127 А</t>
  </si>
  <si>
    <t>г. Самара, ул. Максима Горького, д. 35 А   I</t>
  </si>
  <si>
    <t>г. Самара, ул. Максима Горького, д. 79 В</t>
  </si>
  <si>
    <t>г. Самара, ул. Максима Горького, д. 83 А</t>
  </si>
  <si>
    <t>г. Самара, ул. Медицинская, д. 1</t>
  </si>
  <si>
    <t>г. Самара, ул. Металлистов, д. 37</t>
  </si>
  <si>
    <t>г. Самара, ул. Металлистов, д. 58</t>
  </si>
  <si>
    <t>г. Самара, ул. Металлургическая, д. 90</t>
  </si>
  <si>
    <t>г. Самара, ул. Металлургов, д. 1/43</t>
  </si>
  <si>
    <t>г. Самара, ул. Михаила Сорокина, д. 5</t>
  </si>
  <si>
    <t>г. Самара, ул. Мичурина, д. 120</t>
  </si>
  <si>
    <t>г. Самара, ул. Молдавская, д. 15 А</t>
  </si>
  <si>
    <t>г. Самара, ул. Молодогвардейская, д. 3 А</t>
  </si>
  <si>
    <t>г. Самара, ул. Молодогвардейская, д. 43-45/54 А</t>
  </si>
  <si>
    <t>г. Самара, ул. Молодогвардейская, д. 53/2 А</t>
  </si>
  <si>
    <t>г. Самара, ул. Молодогвардейская, д. 9 В</t>
  </si>
  <si>
    <t>г. Самара, ул. Мориса Тореза, 18</t>
  </si>
  <si>
    <t>г. Самара, ул. Мориса Тореза, 26</t>
  </si>
  <si>
    <t>г. Самара, ул. Мориса Тореза, 38</t>
  </si>
  <si>
    <t>г. Самара, ул. Мориса Тореза, 43</t>
  </si>
  <si>
    <t>г. Самара, ул. Мориса Тореза, д. 69</t>
  </si>
  <si>
    <t>г. Самара, ул. Мориса Тореза, д. 95</t>
  </si>
  <si>
    <t>г. Самара, ул. Мяги, 25</t>
  </si>
  <si>
    <t>г. Самара, ул. Некрасовская, д. 57/65 А</t>
  </si>
  <si>
    <t>г. Самара, ул. Некрасовская, д. 71 А</t>
  </si>
  <si>
    <t>г. Самара, ул. Нефтяников, д. 12</t>
  </si>
  <si>
    <t>г. Самара, ул. Никитинская, д. 137</t>
  </si>
  <si>
    <t>г. Самара, ул. Никитинская, д. 96</t>
  </si>
  <si>
    <t>г. Самара, ул. Николая Панова, д. 42</t>
  </si>
  <si>
    <t>г. Самара, ул. Николая Панова, д. 9</t>
  </si>
  <si>
    <t>г. Самара, ул. Ново-Вокзальная, д. 84</t>
  </si>
  <si>
    <t>г. Самара, ул. Новокомсомольская, д. 1</t>
  </si>
  <si>
    <t>г. Самара, ул. Новокомсомольская, д. 9</t>
  </si>
  <si>
    <t>г.  Самара, ул. Ново-Кооперативная, д. 21</t>
  </si>
  <si>
    <t>г. Самара, ул. Ново-Садовая , д. 331</t>
  </si>
  <si>
    <t>г. Самара, ул. Ново-Садовая, д. 163</t>
  </si>
  <si>
    <t>г. Самара, ул. Олимпийская д. 23 А</t>
  </si>
  <si>
    <t>г. Самара, ул. Олимпийская, д. 19</t>
  </si>
  <si>
    <t>г. Самара, ул. Охтинская, д. 4</t>
  </si>
  <si>
    <t>г. Самара, ул. Партизанская, 100</t>
  </si>
  <si>
    <t>г. Самара, ул. Партизанская, 102</t>
  </si>
  <si>
    <t>г. Самара, ул. Партизанская, 110</t>
  </si>
  <si>
    <t>г. Самара, ул. Партизанская, д. 169 А</t>
  </si>
  <si>
    <t>г. Самара, ул. Партизанская, д. 240</t>
  </si>
  <si>
    <t>г. Самара, ул. Партизанская, 98</t>
  </si>
  <si>
    <t>г. Самара, ул. Пензенская, 59</t>
  </si>
  <si>
    <t>г. Самара, ул. Пензенская, 72</t>
  </si>
  <si>
    <t>г. Самара, ул. Первомайская, д. 36</t>
  </si>
  <si>
    <t>г. Самара, ул.Печерская, д. 3</t>
  </si>
  <si>
    <t>г. Самара, ул. Печерская, д. 30</t>
  </si>
  <si>
    <t>г. Самара, ул. Печерская, д. 46</t>
  </si>
  <si>
    <t>г. Самара, ул. Печерская, д. 6</t>
  </si>
  <si>
    <t>г. Самара, ул. Победы, д. 101</t>
  </si>
  <si>
    <t>г. Самара, ул. Победы, д. 152</t>
  </si>
  <si>
    <t xml:space="preserve">г. Самара, ул. Победы, д. 99 </t>
  </si>
  <si>
    <t>г. Самара, ул. Подшипниковая, д. 12</t>
  </si>
  <si>
    <t>г. Самара, ул. Подшипниковая, д. 2</t>
  </si>
  <si>
    <t>г. Самара, ул. Полевая, д. 88</t>
  </si>
  <si>
    <t>г. Самара, ул. Придорожная, д. 9</t>
  </si>
  <si>
    <t>г. Самара, ул. Пролетарская, 171</t>
  </si>
  <si>
    <t>г. Самара, ул. Промышленности, д. 289</t>
  </si>
  <si>
    <t>г. Самара, ул. Промышленности, 9</t>
  </si>
  <si>
    <t>г. Самара, ул. Профсоюзная, д. 14 А</t>
  </si>
  <si>
    <t>г. Самара, ул. Путейская, д. 34</t>
  </si>
  <si>
    <t>г.  Самара, ул. Рабочая / Галактионовская, д. 8/127</t>
  </si>
  <si>
    <t>г. Самара, ул. Рабочая/Ленинская, д. 44\139 Б</t>
  </si>
  <si>
    <t>г. Самара, ул. Садовая, д. 144  А</t>
  </si>
  <si>
    <t>г. Самара, ул. Садовая, д. 212 Б</t>
  </si>
  <si>
    <t>г. Самара, ул. Садовая, д. 212 В</t>
  </si>
  <si>
    <t>г. Самара, ул. Садовая, д. 223  А</t>
  </si>
  <si>
    <t>г. Самара, ул. Самарская, д. 168 Г</t>
  </si>
  <si>
    <t>г. Самара, ул. Самарская, д. 73 А</t>
  </si>
  <si>
    <t>г. Самара, ул. Самарская, д. 76 А</t>
  </si>
  <si>
    <t>г. Самара, ул. Свободы, д. 118</t>
  </si>
  <si>
    <t>г. Самара, ул. Свободы, д. 125 Б</t>
  </si>
  <si>
    <t>г. Самара, ул. Свободы, д. 140</t>
  </si>
  <si>
    <t>г. Самара, ул. Свободы, д. 166</t>
  </si>
  <si>
    <t>г. Самара, ул. Сердобская, д. 27</t>
  </si>
  <si>
    <t>г. Самара, ул. Серноводская, д. 156</t>
  </si>
  <si>
    <t>г. Самара, ул. Советская,  д. 3</t>
  </si>
  <si>
    <t>г. Самара, ул. Советская, д. 33</t>
  </si>
  <si>
    <t>г. Самара, ул. Советской Армии, д 283</t>
  </si>
  <si>
    <t>г. Самара, ул. Советской Армии, д. 124</t>
  </si>
  <si>
    <t>г. Самара, ул. Советской Армии, д. 208</t>
  </si>
  <si>
    <t>г. Самара, ул. Советской Армии, д. 260</t>
  </si>
  <si>
    <t>г. Самара, ул. Спортивная, 10</t>
  </si>
  <si>
    <t>г. Самара, ул. Спортивная, д. 23</t>
  </si>
  <si>
    <t>г. Самара, ул. Спортивная, д. 25 A</t>
  </si>
  <si>
    <t>г. Самара, ул. Средне-Садовая, д. 30</t>
  </si>
  <si>
    <t>г. Самара, ул. Средне-Садовая, д. 7/78</t>
  </si>
  <si>
    <t>г. Самара, ул. Ставропольская, д. 106</t>
  </si>
  <si>
    <t>г. Самара, ул. Ставропольская, д. 96</t>
  </si>
  <si>
    <t>г. Самара, ул. Стара Загора, д. 103</t>
  </si>
  <si>
    <t>г. Самара, ул. Стара Загора, д. 168</t>
  </si>
  <si>
    <t>г. Самара, ул. Стара Загора, д. 177</t>
  </si>
  <si>
    <t>г. Самара, ул. Старо-Набережная, д. 86</t>
  </si>
  <si>
    <t>г. Самара, ул. Степана Разина, д. 34/24 АА1</t>
  </si>
  <si>
    <t>г. Самара, ул. Степана Разина, д. 65 А</t>
  </si>
  <si>
    <t>г. Самара, ул. Степана Разина, д. 65 Б</t>
  </si>
  <si>
    <t>г. Самара, ул. Степана Разина, д. 79 А</t>
  </si>
  <si>
    <t>г. Самара, ул. Степана Разина, д. 93/20 В</t>
  </si>
  <si>
    <t>г. Самара, ул. Структурная, 9</t>
  </si>
  <si>
    <t>г. Самара, ул. Ташкентская, д. 134</t>
  </si>
  <si>
    <t>г. Самара, ул. Ташкентская, д. 236</t>
  </si>
  <si>
    <t>г. Самара, ул. Ташкентская, д. 86</t>
  </si>
  <si>
    <t>г. Самара, ул. Теннисная, д. 23</t>
  </si>
  <si>
    <t>г. Самара, ул. Техническая, д. 2</t>
  </si>
  <si>
    <t>г. Самара, ул. Тихвинская, д. 13</t>
  </si>
  <si>
    <t>г. Самара, ул. Тухачевского, 249</t>
  </si>
  <si>
    <t>г. Самара, ул. Ульяновская, д. 101</t>
  </si>
  <si>
    <t>г. Самара, ул. Ульяновская, д. 21</t>
  </si>
  <si>
    <t>г. Самара, ул. Ульяновская, д. 68</t>
  </si>
  <si>
    <t>г. Самара, ул. Ульяновская, д. 99</t>
  </si>
  <si>
    <t>г. Самара, ул. Урицкого, 24</t>
  </si>
  <si>
    <t>г. Самара, ул. Уфимская, 1</t>
  </si>
  <si>
    <t>г. Самара, ул. Фасадная, д. 18</t>
  </si>
  <si>
    <t>г. Самара, ул. Фасадная, д. 23</t>
  </si>
  <si>
    <t>г. Самара, ул. Фестивальная, д. 4</t>
  </si>
  <si>
    <t>г. Самара, ул. Физкультурная,  д. 108</t>
  </si>
  <si>
    <t>г. Самара, ул. Физкультурная, д. 21</t>
  </si>
  <si>
    <t>г. Самара, ул. Физкультурная, д. 94</t>
  </si>
  <si>
    <t>г. Самара, ул. Фрунзе, д. 135 АБВ/А2</t>
  </si>
  <si>
    <t>г. Самара, ул. Фрунзе, д. 135 Д</t>
  </si>
  <si>
    <t>г. Самара, ул. Фрунзе, д. 68/34 А-А7</t>
  </si>
  <si>
    <t>г. Самара, ул. Фрунзе, д. 98-98а-100/25-25а-27 Д</t>
  </si>
  <si>
    <t>г. Самара, ул. Фрунзе/ Шостаковича, д. 167\4</t>
  </si>
  <si>
    <t>г. Самара, ул. Хасановская, д. 14</t>
  </si>
  <si>
    <t>г. Самара, ул. Хасановская, д. 5</t>
  </si>
  <si>
    <t>г. Самара, ул. Центральная, д. 3</t>
  </si>
  <si>
    <t>г. Самара, ул. Чапаевская, д. 150\152  42 А</t>
  </si>
  <si>
    <t>г. Самара, ул. Чапаевская, д. 158\160  В</t>
  </si>
  <si>
    <t>г. Самара, ул. Чапаевская, д. 170\172 А</t>
  </si>
  <si>
    <t>г. Самара, ул. Чапаевская, д. 178  А</t>
  </si>
  <si>
    <t>г. Самара, ул. Чапаевская, д. 200</t>
  </si>
  <si>
    <t>г. Самара, ул. Часовая, д. 3</t>
  </si>
  <si>
    <t>г. Самара, ул. Челюскинцев, д. 13</t>
  </si>
  <si>
    <t>г. Самара, ул. Черемшанская, д. 110</t>
  </si>
  <si>
    <t>г. Самара, ул. Чернореченская, д. 8, kорпус 6</t>
  </si>
  <si>
    <t>г. Самара, ул. Эльтонская, д. 6</t>
  </si>
  <si>
    <t>г. Самара, ул. Энтузиастов, д. 27</t>
  </si>
  <si>
    <t>г. Самара, ул. Юбилейная, д. 52 А</t>
  </si>
  <si>
    <t>г. Самара, ул. Хлебная площадь, д. 4</t>
  </si>
  <si>
    <t>г. Самара, Чкаловский спуск, д. 1</t>
  </si>
  <si>
    <t>г. Самара, Чкаловский спуск, д. 4</t>
  </si>
  <si>
    <t>Ремонт фундамента многоквартирного дома</t>
  </si>
  <si>
    <t>г. Самара, ул. Белорусская, д. 107 А</t>
  </si>
  <si>
    <t>Г1-8648</t>
  </si>
  <si>
    <t>г. Самара, ул. Техническая, д. 20 Б</t>
  </si>
  <si>
    <t>ремонта внутридомовых инженерных систем электро-, тепло-, газо-, водоснабжения и водоотведения, ремонт подвальных помещений, относящихся к общему имуществу в многоквартирном доме</t>
  </si>
  <si>
    <t>ремонта или замены лифтового оборудования, признанного непригодным для эксплуатации, ремонт лифтовых шахт</t>
  </si>
  <si>
    <t>ремонта крыши, в том числе переустройства невентилируемой крыши на вентилируемую крышу, устройство выходов на кровлю</t>
  </si>
  <si>
    <t>утепления и ремонта фасада</t>
  </si>
  <si>
    <t>ремонта фундамента многоквартирного дома</t>
  </si>
  <si>
    <t xml:space="preserve">к постановлению Администрации </t>
  </si>
  <si>
    <t>ввода в 
эксплуатацию</t>
  </si>
  <si>
    <t>завершения последнего
 капитального ремонта</t>
  </si>
  <si>
    <t>Общая площадь 
МКД, всего</t>
  </si>
  <si>
    <t>в том числе площадь помещений 
МКД, находящихся 
в собственности, всего</t>
  </si>
  <si>
    <t>Количество жителей, зарегистрированных в МКД
 на дату утверждения программы</t>
  </si>
  <si>
    <t>Вид работ/услуг по 
капитальному ремонту</t>
  </si>
  <si>
    <t>Удельная стоимость услуг
 и (или) работ по капитальному ремонту
 общего 
имущества в МКД</t>
  </si>
  <si>
    <t>Предельная стоимость услуг и (или) работ по капитальному ремонту общего имущества в МКД</t>
  </si>
  <si>
    <t>Ремонт крыши</t>
  </si>
  <si>
    <t>Утепление и (или) ремонт фасада</t>
  </si>
  <si>
    <t>ремонт внутридомовых инженерных систем, ремонт подвальных помещений, относящихся к общему имуществу в многоквартирном доме</t>
  </si>
  <si>
    <t>ремонта крыши</t>
  </si>
  <si>
    <t>Г1-242</t>
  </si>
  <si>
    <t>г. Самара, Московское шоссе, 18 км, оп. ст., д. 35</t>
  </si>
  <si>
    <t>Г1-1212</t>
  </si>
  <si>
    <t>г. Самара, переулок Торговый, д. 28</t>
  </si>
  <si>
    <t>Г1-397</t>
  </si>
  <si>
    <t>г. Самара, пос. Береза, квартал 3, д. 7</t>
  </si>
  <si>
    <t>Г1-401</t>
  </si>
  <si>
    <t>г. Самара, пос. Береза, квартал 4, д. 11</t>
  </si>
  <si>
    <t>Г1-404</t>
  </si>
  <si>
    <t>г. Самара, пос. Береза, квартал 4, д. 4</t>
  </si>
  <si>
    <t>Ремонт внутридомовых инженерных систем, ремонт подвальных помещений</t>
  </si>
  <si>
    <t>Г1-426</t>
  </si>
  <si>
    <t>г. Самара, пос. Красная Глинка, квартал 1, д. 9</t>
  </si>
  <si>
    <t>Г1-430</t>
  </si>
  <si>
    <t>г. Самара, пос. Красная Глинка, квартал 2, д. 16</t>
  </si>
  <si>
    <t>Г1-434</t>
  </si>
  <si>
    <t>г. Самара, пос. Красная Глинка, квартал 2, д. 2</t>
  </si>
  <si>
    <t>Г1-436</t>
  </si>
  <si>
    <t>г. Самара, пос. Красная Глинка, квартал 2, д. 21</t>
  </si>
  <si>
    <t>Г1-460</t>
  </si>
  <si>
    <t>г. Самара, пос. Красная Глинка, квартал 4, д. 27</t>
  </si>
  <si>
    <t>Г1-531</t>
  </si>
  <si>
    <t>г. Самара, пос. Мехзавод, квартал 10, д. 14</t>
  </si>
  <si>
    <t>Г1-534</t>
  </si>
  <si>
    <t>г. Самара, пос. Мехзавод, квартал 10, д. 17</t>
  </si>
  <si>
    <t>Г1-558</t>
  </si>
  <si>
    <t>г. Самара, пос. Мехзавод, квартал 11, д. 29</t>
  </si>
  <si>
    <t>Г1-602</t>
  </si>
  <si>
    <t>г. Самара, пос. Мехзавод, квартал 15, д. 3</t>
  </si>
  <si>
    <t>Г1-650</t>
  </si>
  <si>
    <t>г. Самара, пос. Мехзавод, квартал 4, д. 3</t>
  </si>
  <si>
    <t>Г1-704</t>
  </si>
  <si>
    <t>г. Самара, пос. Прибрежный, ул. Никонова, д. 1</t>
  </si>
  <si>
    <t>Г1-754</t>
  </si>
  <si>
    <t>г. Самара, пос. Прибрежный, ул. Юности, д. 3</t>
  </si>
  <si>
    <t>Г1-755</t>
  </si>
  <si>
    <t>г. Самара, пос. Прибрежный, ул. Юности, д. 4</t>
  </si>
  <si>
    <t>Г1-757</t>
  </si>
  <si>
    <t>г. Самара, пос. Прибрежный, ул. Юности, д. 6</t>
  </si>
  <si>
    <t>Г1-775</t>
  </si>
  <si>
    <t>г. Самара, пос. Управленческий, Красноглинское шоссе, д. 15</t>
  </si>
  <si>
    <t>Г1-805</t>
  </si>
  <si>
    <t>г. Самара, пос. Управленческий, ул. Зеленая, д. 5</t>
  </si>
  <si>
    <t>Г1-821</t>
  </si>
  <si>
    <t>г. Самара, пос. Управленческий, ул. Крайняя, д. 22</t>
  </si>
  <si>
    <t>Г1-885</t>
  </si>
  <si>
    <t>г. Самара, пос. Управленческий, ул. Сергея Лазо, д. 27 а</t>
  </si>
  <si>
    <t>Г1-906</t>
  </si>
  <si>
    <t>г. Самара, пос. Управленческий, ул. Сергея Лазо, д. 56</t>
  </si>
  <si>
    <t>Г1-1777</t>
  </si>
  <si>
    <t>г. Самара, проспект Ленина, д. 14</t>
  </si>
  <si>
    <t>Г1-1779</t>
  </si>
  <si>
    <t>г. Самара, проспект Ленина, д. 16</t>
  </si>
  <si>
    <t>Г1-1780</t>
  </si>
  <si>
    <t>г. Самара, проспект Ленина, д. 2</t>
  </si>
  <si>
    <t>Г1-1783</t>
  </si>
  <si>
    <t>г. Самара, проспект Ленина, д. 3</t>
  </si>
  <si>
    <t>Г1-1785</t>
  </si>
  <si>
    <t>г. Самара, проспект Ленина, д. 5</t>
  </si>
  <si>
    <t>Г1-1786</t>
  </si>
  <si>
    <t>г. Самара, проспект Ленина, д. 6</t>
  </si>
  <si>
    <t>Г1-1787</t>
  </si>
  <si>
    <t>г. Самара, проспект Ленина, д. 7</t>
  </si>
  <si>
    <t>Ремонт или замена лифтового оборудования, признанного непригодным для эксплуатации, ремонт лифтовых шахт</t>
  </si>
  <si>
    <t>Г1-1857</t>
  </si>
  <si>
    <t>г. Самара, проспект Металлургов, д. 80</t>
  </si>
  <si>
    <t>Г1-1858</t>
  </si>
  <si>
    <t>г. Самара, проспект Металлургов, д. 81/46</t>
  </si>
  <si>
    <t>Г1-1861</t>
  </si>
  <si>
    <t>г. Самара, проспект Металлургов, д. 84</t>
  </si>
  <si>
    <t>Г1-1934</t>
  </si>
  <si>
    <t>г. Самара, Пугачевский тракт, д. 10</t>
  </si>
  <si>
    <t>Г1-1965</t>
  </si>
  <si>
    <t>г. Самара, Пугачевский тракт, д. 62</t>
  </si>
  <si>
    <t>Г1-2549</t>
  </si>
  <si>
    <t>г. Самара, ул. Арцыбушевская, д. 34 A</t>
  </si>
  <si>
    <t>Г1-2587</t>
  </si>
  <si>
    <t>г. Самара, ул. Аэродромная, д. 100</t>
  </si>
  <si>
    <t>Г1-3049</t>
  </si>
  <si>
    <t xml:space="preserve">г. Самара, ул. Венцека, д. 101 </t>
  </si>
  <si>
    <t>Г1-3050</t>
  </si>
  <si>
    <t>г. Самара, ул. Венцека, д. 102 А</t>
  </si>
  <si>
    <t>Г1-3052</t>
  </si>
  <si>
    <t>г. Самара, ул. Венцека, д. 109 А</t>
  </si>
  <si>
    <t>Г1-3054</t>
  </si>
  <si>
    <t>г. Самара, ул. Венцека, д. 18 а</t>
  </si>
  <si>
    <t>Г1-3055</t>
  </si>
  <si>
    <t xml:space="preserve">г. Самара, ул. Венцека, д. 20 </t>
  </si>
  <si>
    <t>Г1-3058</t>
  </si>
  <si>
    <t xml:space="preserve">г. Самара, ул. Венцека, д. 25 </t>
  </si>
  <si>
    <t>Г1-3060</t>
  </si>
  <si>
    <t>г. Самара, ул. Венцека, д. 27-29 Б</t>
  </si>
  <si>
    <t>Г1-3061</t>
  </si>
  <si>
    <t>г. Самара, ул. Венцека, д. 28/55 АБ</t>
  </si>
  <si>
    <t>Г1-3063</t>
  </si>
  <si>
    <t>г. Самара, ул. Венцека, д. 38</t>
  </si>
  <si>
    <t>Г1-3064</t>
  </si>
  <si>
    <t xml:space="preserve">г. Самара, ул. Венцека, д. 40 </t>
  </si>
  <si>
    <t>Г1-3065</t>
  </si>
  <si>
    <t xml:space="preserve">г. Самара, ул. Венцека, д. 42 </t>
  </si>
  <si>
    <t>Г1-3066</t>
  </si>
  <si>
    <t xml:space="preserve">г. Самара, ул. Венцека, д. 48 </t>
  </si>
  <si>
    <t>Г1-3067</t>
  </si>
  <si>
    <t xml:space="preserve">г. Самара, ул. Венцека, д. 50/56 </t>
  </si>
  <si>
    <t>Г1-3069</t>
  </si>
  <si>
    <t xml:space="preserve">г. Самара, ул. Венцека, д. 53 </t>
  </si>
  <si>
    <t>Г1-3073</t>
  </si>
  <si>
    <t>г. Самара, ул. Венцека, д. 58, строение 1</t>
  </si>
  <si>
    <t>Г1-3076</t>
  </si>
  <si>
    <t xml:space="preserve">г. Самара, ул. Венцека, д. 67 </t>
  </si>
  <si>
    <t>Г1-3077</t>
  </si>
  <si>
    <t xml:space="preserve">г. Самара, ул. Венцека, д. 7 </t>
  </si>
  <si>
    <t>Г1-3081</t>
  </si>
  <si>
    <t xml:space="preserve">г. Самара, ул. Венцека, д. 77 </t>
  </si>
  <si>
    <t>Г1-3082</t>
  </si>
  <si>
    <t xml:space="preserve">г. Самара, ул. Венцека, д. 78 </t>
  </si>
  <si>
    <t>Г1-3083</t>
  </si>
  <si>
    <t>г. Самара, ул. Венцека, д. 8 а</t>
  </si>
  <si>
    <t>Г1-3088</t>
  </si>
  <si>
    <t>г. Самара, ул. Венцека, д. 89-91</t>
  </si>
  <si>
    <t>Г1-3089</t>
  </si>
  <si>
    <t xml:space="preserve">г. Самара, ул. Венцека, д. 93 </t>
  </si>
  <si>
    <t>Г1-3092</t>
  </si>
  <si>
    <t xml:space="preserve">г. Самара, ул. Венцека, д. 97/31 </t>
  </si>
  <si>
    <t>Г1-3108</t>
  </si>
  <si>
    <t>г. Самара, ул. Вилоновская, д. 20</t>
  </si>
  <si>
    <t>Г1-3114</t>
  </si>
  <si>
    <t>г. Самара, ул. Вилоновская, д. 4 А</t>
  </si>
  <si>
    <t>Г1-3646</t>
  </si>
  <si>
    <t>г. Самара, ул. Галактионовская, д. 102 Г</t>
  </si>
  <si>
    <t>Г1-3649</t>
  </si>
  <si>
    <t>г. Самара, ул. Галактионовская, д. 106 А</t>
  </si>
  <si>
    <t>Г1-3662</t>
  </si>
  <si>
    <t>г. Самара, ул. Галактионовская, д. 128</t>
  </si>
  <si>
    <t>Г1-3663</t>
  </si>
  <si>
    <t>г. Самара, ул. Галактионовская, д. 130</t>
  </si>
  <si>
    <t>Г1-3664</t>
  </si>
  <si>
    <t>г. Самара, ул. Галактионовская, д. 139</t>
  </si>
  <si>
    <t>Г1-3668</t>
  </si>
  <si>
    <t>г. Самара, ул. Галактионовская, д. 149</t>
  </si>
  <si>
    <t>Г1-3673</t>
  </si>
  <si>
    <t>г. Самара, ул. Галактионовская, д. 152</t>
  </si>
  <si>
    <t>Г1-3675</t>
  </si>
  <si>
    <t>г. Самара, ул. Галактионовская, д. 154</t>
  </si>
  <si>
    <t>Г1-3677</t>
  </si>
  <si>
    <t>г. Самара, ул. Галактионовская, д. 163 А</t>
  </si>
  <si>
    <t>Г1-3687</t>
  </si>
  <si>
    <t>г. Самара, ул. Галактионовская, д. 187</t>
  </si>
  <si>
    <t>Г1-3692</t>
  </si>
  <si>
    <t>г. Самара, ул. Галактионовская, д. 197 А</t>
  </si>
  <si>
    <t>Г1-3700</t>
  </si>
  <si>
    <t xml:space="preserve">г. Самара, ул. Галактионовская, д. 27 </t>
  </si>
  <si>
    <t>Г1-3701</t>
  </si>
  <si>
    <t>г. Самара, ул. Галактионовская, д. 277</t>
  </si>
  <si>
    <t>Г1-3702</t>
  </si>
  <si>
    <t>г. Самара, ул. Галактионовская, д. 279</t>
  </si>
  <si>
    <t>Г1-3703</t>
  </si>
  <si>
    <t xml:space="preserve">г. Самара, ул. Галактионовская, д. 28 </t>
  </si>
  <si>
    <t>Г1-3708</t>
  </si>
  <si>
    <t xml:space="preserve">г. Самара, ул. Галактионовская, д. 42 </t>
  </si>
  <si>
    <t>Г1-3717</t>
  </si>
  <si>
    <t xml:space="preserve">г. Самара, ул. Галактионовская, д. 45 </t>
  </si>
  <si>
    <t>Г1-3718</t>
  </si>
  <si>
    <t xml:space="preserve">г. Самара, ул. Галактионовская, д. 50 </t>
  </si>
  <si>
    <t>Г1-3723</t>
  </si>
  <si>
    <t>г. Самара, ул. Галактионовская, д. 53, строение 1</t>
  </si>
  <si>
    <t>Г1-3727</t>
  </si>
  <si>
    <t>г. Самара, ул. Галактионовская, д. 55, строение 1</t>
  </si>
  <si>
    <t>Г1-3739</t>
  </si>
  <si>
    <t xml:space="preserve">г. Самара, ул. Галактионовская, д. 59-61 </t>
  </si>
  <si>
    <t>Г1-3743</t>
  </si>
  <si>
    <t xml:space="preserve">г. Самара, ул. Галактионовская, д. 63 </t>
  </si>
  <si>
    <t>Г1-3745</t>
  </si>
  <si>
    <t xml:space="preserve">г. Самара, ул. Галактионовская, д. 64 </t>
  </si>
  <si>
    <t>Г1-3750</t>
  </si>
  <si>
    <t xml:space="preserve">г. Самара, ул. Галактионовская, д. 67 </t>
  </si>
  <si>
    <t>Г1-3753</t>
  </si>
  <si>
    <t>г. Самара, ул. Галактионовская, д. 73/68 А</t>
  </si>
  <si>
    <t>Г1-3754</t>
  </si>
  <si>
    <t>г. Самара, ул. Галактионовская, д. 75 А</t>
  </si>
  <si>
    <t>Г1-3756</t>
  </si>
  <si>
    <t>г. Самара, ул. Галактионовская, д. 77 А</t>
  </si>
  <si>
    <t>Г1-3767</t>
  </si>
  <si>
    <t>г. Самара, ул. Галактионовская, д. 84 А</t>
  </si>
  <si>
    <t>Г1-3772</t>
  </si>
  <si>
    <t>г. Самара, ул. Галактионовская, д. 90 А</t>
  </si>
  <si>
    <t>Г1-3776</t>
  </si>
  <si>
    <t>г. Самара, ул. Галактионовская, д. 94</t>
  </si>
  <si>
    <t>Г1-4394</t>
  </si>
  <si>
    <t>г. Самара, ул. Изыскательская, д. 177</t>
  </si>
  <si>
    <t>Г1-4398</t>
  </si>
  <si>
    <t>г. Самара, ул. Илецкая, д. 11</t>
  </si>
  <si>
    <t>Г1-4399</t>
  </si>
  <si>
    <t>г. Самара, ул. Илецкая, д. 14</t>
  </si>
  <si>
    <t>Г1-4403</t>
  </si>
  <si>
    <t>г. Самара, ул. Кpасный Кpяжок, д. 74</t>
  </si>
  <si>
    <t>Г1-4405</t>
  </si>
  <si>
    <t>г. Самара, ул. Кабельная, д. 41 а</t>
  </si>
  <si>
    <t>Г1-4416</t>
  </si>
  <si>
    <t>г. Самара, ул. Казачья, д. 3 А</t>
  </si>
  <si>
    <t>Г1-4431</t>
  </si>
  <si>
    <t>г. Самара, ул. Калинина, д. 105</t>
  </si>
  <si>
    <t>Г1-4434</t>
  </si>
  <si>
    <t>г. Самара, ул. Калинина, д. 11</t>
  </si>
  <si>
    <t>Г1-4440</t>
  </si>
  <si>
    <t>г. Самара, ул. Калинина, д. 2</t>
  </si>
  <si>
    <t>Г1-4441</t>
  </si>
  <si>
    <t>г. Самара, ул. Калинина, д. 20</t>
  </si>
  <si>
    <t>Г1-4446</t>
  </si>
  <si>
    <t>г. Самара, ул. Калинина, д. 27</t>
  </si>
  <si>
    <t>Г1-4448</t>
  </si>
  <si>
    <t>г. Самара, ул. Калинина, д. 37</t>
  </si>
  <si>
    <t>Г1-4451</t>
  </si>
  <si>
    <t>г. Самара, ул. Калинина, д. 41</t>
  </si>
  <si>
    <t>Г1-4458</t>
  </si>
  <si>
    <t>г. Самара, ул. Калинина, д. 85</t>
  </si>
  <si>
    <t>Г1-4473</t>
  </si>
  <si>
    <t>г. Самара, ул. Калининградская, д. 1</t>
  </si>
  <si>
    <t>Г1-4477</t>
  </si>
  <si>
    <t>г. Самара, ул. Калининградская, д. 26</t>
  </si>
  <si>
    <t>Г1-4479</t>
  </si>
  <si>
    <t>г. Самара, ул. Калининградская, д. 28</t>
  </si>
  <si>
    <t>Г1-4480</t>
  </si>
  <si>
    <t>г. Самара, ул. Калининградская, д. 3</t>
  </si>
  <si>
    <t>Г1-4486</t>
  </si>
  <si>
    <t>г. Самара, ул. Калининградская, д. 4 А</t>
  </si>
  <si>
    <t>Г1-4487</t>
  </si>
  <si>
    <t>г. Самара, ул. Калининградская, д. 50</t>
  </si>
  <si>
    <t>Г1-4490</t>
  </si>
  <si>
    <t>г. Самара, ул. Калининградская, д. 6</t>
  </si>
  <si>
    <t>Г1-4492</t>
  </si>
  <si>
    <t>Г1-4493</t>
  </si>
  <si>
    <t>Г1-4494</t>
  </si>
  <si>
    <t>Г1-4534</t>
  </si>
  <si>
    <t>г. Самара, ул. Каховская, д. 1/8</t>
  </si>
  <si>
    <t>Г1-4536</t>
  </si>
  <si>
    <t>г. Самара, ул. Каховская, д. 12</t>
  </si>
  <si>
    <t>Г1-4537</t>
  </si>
  <si>
    <t>г. Самара, ул. Каховская, д. 14</t>
  </si>
  <si>
    <t>Г1-4538</t>
  </si>
  <si>
    <t>г. Самара, ул. Каховская, д. 14 а</t>
  </si>
  <si>
    <t>Г1-4544</t>
  </si>
  <si>
    <t>г. Самара, ул. Каховская, д. 38</t>
  </si>
  <si>
    <t>Г1-4566</t>
  </si>
  <si>
    <t>г. Самара, ул. Каховская, д. 65</t>
  </si>
  <si>
    <t>Г1-4583</t>
  </si>
  <si>
    <t>г. Самара, ул. Киевская, д. 6, корпус 1</t>
  </si>
  <si>
    <t>Г1-4584</t>
  </si>
  <si>
    <t>г. Самара, ул. Киевская, д. 6, корпус 2</t>
  </si>
  <si>
    <t>Г1-4585</t>
  </si>
  <si>
    <t>г. Самара, ул. Киевская, д. 6, корпус 3</t>
  </si>
  <si>
    <t>Г1-4589</t>
  </si>
  <si>
    <t>г. Самара, ул. Кишиневская, д. 12</t>
  </si>
  <si>
    <t>Г1-4595</t>
  </si>
  <si>
    <t>г. Самара, ул. Кишиневская, д. 22</t>
  </si>
  <si>
    <t>Г1-4596</t>
  </si>
  <si>
    <t>г. Самара, ул. Кишиневская, д. 3</t>
  </si>
  <si>
    <t>Г1-4599</t>
  </si>
  <si>
    <t>г. Самара, ул. Кишиневская, д. 7</t>
  </si>
  <si>
    <t>Г1-4604</t>
  </si>
  <si>
    <t>г. Самара, ул. Клиническая, д. 14</t>
  </si>
  <si>
    <t>Г1-4611</t>
  </si>
  <si>
    <t>г. Самара, ул. Клиническая, д. 25</t>
  </si>
  <si>
    <t>Г1-4625</t>
  </si>
  <si>
    <t>г. Самара, ул. Ковровская, д. 8</t>
  </si>
  <si>
    <t>Г1-4630</t>
  </si>
  <si>
    <t>г. Самара, ул. Коммунистическая, д. 10</t>
  </si>
  <si>
    <t>Г1-4631</t>
  </si>
  <si>
    <t>г. Самара, ул. Коммунистическая, д. 12</t>
  </si>
  <si>
    <t>Г1-4633</t>
  </si>
  <si>
    <t>г. Самара, ул. Коммунистическая, д. 15</t>
  </si>
  <si>
    <t>Г1-4640</t>
  </si>
  <si>
    <t>г. Самара, ул. Коммунистическая, д. 7</t>
  </si>
  <si>
    <t>Г1-4645</t>
  </si>
  <si>
    <t>г. Самара, ул. Комсомольская, д. 19 Б</t>
  </si>
  <si>
    <t>Г1-4644</t>
  </si>
  <si>
    <t>г. Самара, ул. Комсомольская, д. 19, строение 2</t>
  </si>
  <si>
    <t>Г1-4685</t>
  </si>
  <si>
    <t>г. Самара, ул. Корабельная, д. 1/86</t>
  </si>
  <si>
    <t>Г1-4688</t>
  </si>
  <si>
    <t>г. Самара, ул. Корабельная, д. 3</t>
  </si>
  <si>
    <t>Г1-4691</t>
  </si>
  <si>
    <t>г. Самара, ул. Корабельная, д. 8</t>
  </si>
  <si>
    <t>Г1-4692</t>
  </si>
  <si>
    <t>г. Самара, ул. Корабельная, д. 9</t>
  </si>
  <si>
    <t>Г1-4697</t>
  </si>
  <si>
    <t>г. Самара, ул. Красноармейская, д. 12</t>
  </si>
  <si>
    <t>Г1-4703</t>
  </si>
  <si>
    <t>г. Самара, ул. Красноармейская, д. 23</t>
  </si>
  <si>
    <t>Г1-4704</t>
  </si>
  <si>
    <t>г. Самара, ул. Красноармейская, д. 26 А</t>
  </si>
  <si>
    <t>Г1-4709</t>
  </si>
  <si>
    <t>г. Самара, ул. Красноармейская, д. 34</t>
  </si>
  <si>
    <t>Г1-4730</t>
  </si>
  <si>
    <t>г. Самара, ул. Красноармейская, д. 9 Б</t>
  </si>
  <si>
    <t>Г1-4734</t>
  </si>
  <si>
    <t>г. Самара, ул. Красноармейская, д. 110</t>
  </si>
  <si>
    <t>Г1-4735</t>
  </si>
  <si>
    <t>г. Самара, ул. Красноармейская, д. 112</t>
  </si>
  <si>
    <t>Г1-4741</t>
  </si>
  <si>
    <t>г. Самара, ул. Красноармейская, д. 119</t>
  </si>
  <si>
    <t>Г1-4742</t>
  </si>
  <si>
    <t>г. Самара, ул. Красноармейская, д. 120</t>
  </si>
  <si>
    <t>Г1-4743</t>
  </si>
  <si>
    <t>г. Самара, ул. Красноармейская, д. 121</t>
  </si>
  <si>
    <t>Г1-4749</t>
  </si>
  <si>
    <t>г. Самара, ул. Красноармейская, д. 133</t>
  </si>
  <si>
    <t>Г1-4751</t>
  </si>
  <si>
    <t>г. Самара, ул. Красноармейская, д. 137</t>
  </si>
  <si>
    <t>Г1-4752</t>
  </si>
  <si>
    <t>г. Самара, ул. Красноармейская, д. 139 а</t>
  </si>
  <si>
    <t>Г1-4755</t>
  </si>
  <si>
    <t>г. Самара, ул. Красноармейская, д. 143</t>
  </si>
  <si>
    <t>Г1-4763</t>
  </si>
  <si>
    <t>г. Самара, ул. Красноармейская, д. 74</t>
  </si>
  <si>
    <t>Г1-4764</t>
  </si>
  <si>
    <t>г. Самара, ул. Красноармейская, д. 76</t>
  </si>
  <si>
    <t>Г1-4820</t>
  </si>
  <si>
    <t>г. Самара, ул. Красных Коммунаров, д. 19 Б</t>
  </si>
  <si>
    <t>Г1-4833</t>
  </si>
  <si>
    <t>г. Самара, ул. Красных Коммунаров, д. 6</t>
  </si>
  <si>
    <t>Г1-4835</t>
  </si>
  <si>
    <t>г. Самара, ул. Красных Коммунаров/ул. Средне-Садовая, д. 8/2</t>
  </si>
  <si>
    <t>Г1-4860</t>
  </si>
  <si>
    <t xml:space="preserve">г. Самара, ул. Куйбышева, д. 104 </t>
  </si>
  <si>
    <t>Г1-4865</t>
  </si>
  <si>
    <t>г. Самара, ул. Куйбышева, д. 109</t>
  </si>
  <si>
    <t>Г1-4884</t>
  </si>
  <si>
    <t>г. Самара, ул. Куйбышева, д. 147</t>
  </si>
  <si>
    <t>Г1-4886</t>
  </si>
  <si>
    <t>г. Самара, ул. Куйбышева, д. 149 б</t>
  </si>
  <si>
    <t>Г1-4981</t>
  </si>
  <si>
    <t>г. Самара, ул. Курортная, д. 4</t>
  </si>
  <si>
    <t>Г1-5006</t>
  </si>
  <si>
    <t xml:space="preserve">г. Самара, ул. Ленинградская, д. 2 </t>
  </si>
  <si>
    <t>Г1-5015</t>
  </si>
  <si>
    <t xml:space="preserve">г. Самара, ул. Ленинградская, д. 39 </t>
  </si>
  <si>
    <t>Г1-5018</t>
  </si>
  <si>
    <t>г. Самара, ул. Ленинградская, д. 48-50, строение 1</t>
  </si>
  <si>
    <t>Г1-5025</t>
  </si>
  <si>
    <t>г. Самара, ул. Ленинградская, д. 6/114, строение 1</t>
  </si>
  <si>
    <t>Г1-5031</t>
  </si>
  <si>
    <t xml:space="preserve">г. Самара, ул. Ленинградская, д. 73/38 </t>
  </si>
  <si>
    <t>Г1-5192</t>
  </si>
  <si>
    <t>г. Самара, ул. Липяговская, д. 6</t>
  </si>
  <si>
    <t>Г1-5196</t>
  </si>
  <si>
    <t>г. Самара, ул. Липяговская, д. 9</t>
  </si>
  <si>
    <t>Г1-5225</t>
  </si>
  <si>
    <t>г. Самара, ул. Лукачева, д. 42</t>
  </si>
  <si>
    <t>Г1-5234</t>
  </si>
  <si>
    <t>г. Самара, ул. Луначарского, д. 40</t>
  </si>
  <si>
    <t>Г1-5238</t>
  </si>
  <si>
    <t>г. Самара, ул. Луначарского, д. 48</t>
  </si>
  <si>
    <t>Г1-5247</t>
  </si>
  <si>
    <t>г. Самара, ул. Лысвенская, д. 14</t>
  </si>
  <si>
    <t>Г1-5255</t>
  </si>
  <si>
    <t>г. Самара, ул. Льва Толстого, д. 112 А</t>
  </si>
  <si>
    <t>Г1-5261</t>
  </si>
  <si>
    <t>г. Самара, ул. Льва Толстого, д. 126 А</t>
  </si>
  <si>
    <t>Г1-5262</t>
  </si>
  <si>
    <t>г. Самара, ул. Льва Толстого, д. 128 А</t>
  </si>
  <si>
    <t>Г1-5263</t>
  </si>
  <si>
    <t>г. Самара, ул. Льва Толстого, д. 128 Б</t>
  </si>
  <si>
    <t>Г1-5264</t>
  </si>
  <si>
    <t>г. Самара, ул. Льва Толстого, д. 134</t>
  </si>
  <si>
    <t>Г1-5280</t>
  </si>
  <si>
    <t>г. Самара, ул. Льва Толстого, д. 52</t>
  </si>
  <si>
    <t>Г1-5281</t>
  </si>
  <si>
    <t>г. Самара, ул. Льва Толстого, д. 58</t>
  </si>
  <si>
    <t>Г1-5303</t>
  </si>
  <si>
    <t xml:space="preserve">г. Самара, ул. Льва Толстого, д. 89 А </t>
  </si>
  <si>
    <t>Г1-5305</t>
  </si>
  <si>
    <t>г. Самара, ул. Льва Толстого, д. 92</t>
  </si>
  <si>
    <t>Г1-5362</t>
  </si>
  <si>
    <t>г. Самара, ул. Максима Горького, д. 77 а</t>
  </si>
  <si>
    <t>Г1-5388</t>
  </si>
  <si>
    <t>г. Самара, ул. Маяковского, д. 12</t>
  </si>
  <si>
    <t>Г1-5389</t>
  </si>
  <si>
    <t>г. Самара, ул. Маяковского, д. 14</t>
  </si>
  <si>
    <t>Г1-5390</t>
  </si>
  <si>
    <t>г. Самара, ул. Маяковского, д. 17</t>
  </si>
  <si>
    <t>Г1-5392</t>
  </si>
  <si>
    <t>г. Самара, ул. Маяковского, д. 19</t>
  </si>
  <si>
    <t>Г1-5498</t>
  </si>
  <si>
    <t>г. Самара, ул. Минусинская, д. 6</t>
  </si>
  <si>
    <t>Г1-5525</t>
  </si>
  <si>
    <t>г. Самара, ул. Мичурина, д. 137</t>
  </si>
  <si>
    <t>Г1-5542</t>
  </si>
  <si>
    <t>г. Самара, ул. Мичурина, д. 137 Б</t>
  </si>
  <si>
    <t>Г1-5546</t>
  </si>
  <si>
    <t>г. Самара, ул. Мичурина, д. 141</t>
  </si>
  <si>
    <t>Г1-5553</t>
  </si>
  <si>
    <t>г. Самара, ул. Мичурина, д. 46</t>
  </si>
  <si>
    <t>Г1-5561</t>
  </si>
  <si>
    <t>г. Самара, ул. Мичурина, д. 9</t>
  </si>
  <si>
    <t>Г1-5567</t>
  </si>
  <si>
    <t>г. Самара, ул. Молдавская, д. 17</t>
  </si>
  <si>
    <t>Г1-5590</t>
  </si>
  <si>
    <t xml:space="preserve">г. Самара, ул. Молодогвардейская, д. 100 </t>
  </si>
  <si>
    <t>Г1-5591</t>
  </si>
  <si>
    <t xml:space="preserve">г. Самара, ул. Молодогвардейская, д. 102/58 </t>
  </si>
  <si>
    <t>Г1-5592</t>
  </si>
  <si>
    <t>г. Самара, ул. Молодогвардейская, д. 103</t>
  </si>
  <si>
    <t>Г1-5595</t>
  </si>
  <si>
    <t xml:space="preserve">г. Самара, ул. Молодогвардейская, д. 106 </t>
  </si>
  <si>
    <t>Г1-5599</t>
  </si>
  <si>
    <t xml:space="preserve">г. Самара, ул. Молодогвардейская, д. 108 </t>
  </si>
  <si>
    <t>Г1-5601</t>
  </si>
  <si>
    <t>г. Самара, ул. Молодогвардейская, д. 109</t>
  </si>
  <si>
    <t>Г1-5603</t>
  </si>
  <si>
    <t>г. Самара, ул. Молодогвардейская, д. 110, строение 1</t>
  </si>
  <si>
    <t>Г1-5607</t>
  </si>
  <si>
    <t xml:space="preserve">г. Самара, ул. Молодогвардейская, д. 112 </t>
  </si>
  <si>
    <t>Г1-5615</t>
  </si>
  <si>
    <t>г. Самара, ул. Молодогвардейская, д. 116, строение 1</t>
  </si>
  <si>
    <t>Г1-5621</t>
  </si>
  <si>
    <t>г. Самара, ул. Молодогвардейская, д. 117 А</t>
  </si>
  <si>
    <t>Г1-5623</t>
  </si>
  <si>
    <t>г. Самара, ул. Молодогвардейская, д. 118, строение 1</t>
  </si>
  <si>
    <t>Г1-5631</t>
  </si>
  <si>
    <t>г. Самара, ул. Молодогвардейская, д. 120, строение 1</t>
  </si>
  <si>
    <t>Г1-5633</t>
  </si>
  <si>
    <t>г. Самара, ул. Молодогвардейская, д. 121 А</t>
  </si>
  <si>
    <t>Г1-5636</t>
  </si>
  <si>
    <t xml:space="preserve">г. Самара, ул. Молодогвардейская, д. 122 </t>
  </si>
  <si>
    <t>Г1-5644</t>
  </si>
  <si>
    <t>г. Самара, ул. Молодогвардейская, д. 135</t>
  </si>
  <si>
    <t>Г1-5656</t>
  </si>
  <si>
    <t>г. Самара, ул. Молодогвардейская, д. 153</t>
  </si>
  <si>
    <t>Г1-5657</t>
  </si>
  <si>
    <t>г. Самара, ул. Молодогвардейская, д. 166</t>
  </si>
  <si>
    <t>Г1-5658</t>
  </si>
  <si>
    <t>г. Самара, ул. Молодогвардейская, д. 167</t>
  </si>
  <si>
    <t>Г1-5659</t>
  </si>
  <si>
    <t>г. Самара, ул. Молодогвардейская, д. 168</t>
  </si>
  <si>
    <t>Г1-5661</t>
  </si>
  <si>
    <t>г. Самара, ул. Молодогвардейская, д. 170</t>
  </si>
  <si>
    <t>Г1-5662</t>
  </si>
  <si>
    <t>г. Самара, ул. Молодогвардейская, д. 172</t>
  </si>
  <si>
    <t>Г1-5663</t>
  </si>
  <si>
    <t>г. Самара, ул. Молодогвардейская, д. 174</t>
  </si>
  <si>
    <t>Г1-5582</t>
  </si>
  <si>
    <t>г. Самара, ул. Молодогвардейская, д. 236</t>
  </si>
  <si>
    <t>Г1-5700</t>
  </si>
  <si>
    <t xml:space="preserve">г. Самара, ул. Молодогвардейская, д. 51/1 </t>
  </si>
  <si>
    <t>Г1-5706</t>
  </si>
  <si>
    <t xml:space="preserve">г. Самара, ул. Молодогвардейская, д. 55/61 </t>
  </si>
  <si>
    <t>Г1-5707</t>
  </si>
  <si>
    <t xml:space="preserve">г. Самара, ул. Молодогвардейская, д. 58 </t>
  </si>
  <si>
    <t>Г1-5711</t>
  </si>
  <si>
    <t xml:space="preserve">г. Самара, ул. Молодогвардейская, д. 60 </t>
  </si>
  <si>
    <t>Г1-5712</t>
  </si>
  <si>
    <t xml:space="preserve">г. Самара, ул. Молодогвардейская, д. 61 </t>
  </si>
  <si>
    <t>Г1-5713</t>
  </si>
  <si>
    <t>г. Самара, ул. Молодогвардейская, д. 63, строение 1</t>
  </si>
  <si>
    <t>Г1-5716</t>
  </si>
  <si>
    <t xml:space="preserve">г. Самара, ул. Молодогвардейская, д. 68 </t>
  </si>
  <si>
    <t>Г1-5717</t>
  </si>
  <si>
    <t xml:space="preserve">г. Самара, ул. Молодогвардейская, д. 69 </t>
  </si>
  <si>
    <t>Г1-5718</t>
  </si>
  <si>
    <t>г. Самара, ул. Молодогвардейская, д. 71, строение 1</t>
  </si>
  <si>
    <t>Г1-5720</t>
  </si>
  <si>
    <t xml:space="preserve">г. Самара, ул. Молодогвардейская, д. 75 </t>
  </si>
  <si>
    <t>Г1-5721</t>
  </si>
  <si>
    <t xml:space="preserve">г. Самара, ул. Молодогвардейская, д. 77 </t>
  </si>
  <si>
    <t>Г1-5723</t>
  </si>
  <si>
    <t>г. Самара, ул. Молодогвардейская, д. 79 А</t>
  </si>
  <si>
    <t>Г1-5731</t>
  </si>
  <si>
    <t xml:space="preserve">г. Самара, ул. Молодогвардейская, д. 85-87 </t>
  </si>
  <si>
    <t>Г1-5734</t>
  </si>
  <si>
    <t xml:space="preserve">г. Самара, ул. Молодогвардейская, д. 89 </t>
  </si>
  <si>
    <t>Г1-5737</t>
  </si>
  <si>
    <t xml:space="preserve">г. Самара, ул. Молодогвардейская, д. 90 </t>
  </si>
  <si>
    <t>Г1-5738</t>
  </si>
  <si>
    <t>г. Самара, ул. Молодогвардейская, д. 91-93, строение 1</t>
  </si>
  <si>
    <t>Г1-5743</t>
  </si>
  <si>
    <t>г. Самара, ул. Молодогвардейская, д. 94 АБ</t>
  </si>
  <si>
    <t>Г1-5744</t>
  </si>
  <si>
    <t>г. Самара, ул. Молодогвардейская, д. 95 АБ</t>
  </si>
  <si>
    <t>Г1-5745</t>
  </si>
  <si>
    <t xml:space="preserve">г. Самара, ул. Молодогвардейская, д. 96 </t>
  </si>
  <si>
    <t>Г1-5746</t>
  </si>
  <si>
    <t>г. Самара, ул. Молодогвардейская, д. 97, строение 1</t>
  </si>
  <si>
    <t>Г1-5750</t>
  </si>
  <si>
    <t>г. Самара, ул. Молодогвардейская, д. 99/57, строение 1</t>
  </si>
  <si>
    <t>Г1-5758</t>
  </si>
  <si>
    <t>г. Самара, ул. Мориса Тореза, д. 105</t>
  </si>
  <si>
    <t>Г1-5784</t>
  </si>
  <si>
    <t>г. Самара, ул. Мориса Тореза, д. 16</t>
  </si>
  <si>
    <t>Г1-5795</t>
  </si>
  <si>
    <t>г. Самара, ул. Мориса Тореза, д. 27</t>
  </si>
  <si>
    <t>Г1-5808</t>
  </si>
  <si>
    <t>г. Самара, ул. Мориса Тореза, д. 41</t>
  </si>
  <si>
    <t>Г1-5809</t>
  </si>
  <si>
    <t>г. Самара, ул. Мориса Тореза, д. 42</t>
  </si>
  <si>
    <t>Г1-5812</t>
  </si>
  <si>
    <t>г. Самара, ул. Мориса Тореза, д. 46</t>
  </si>
  <si>
    <t>Г1-5862</t>
  </si>
  <si>
    <t>г. Самара, ул. Мяги, д. 24</t>
  </si>
  <si>
    <t>Г1-5992</t>
  </si>
  <si>
    <t>г. Самара, ул. Нефтяников, д. 11</t>
  </si>
  <si>
    <t>Г1-6003</t>
  </si>
  <si>
    <t>г. Самара, ул. Нефтяников, д. 6</t>
  </si>
  <si>
    <t>Г1-6004</t>
  </si>
  <si>
    <t>г. Самара, ул. Нефтяников, д. 8</t>
  </si>
  <si>
    <t>Г1-6038</t>
  </si>
  <si>
    <t>г. Самара, ул. Никитинская, д. 56</t>
  </si>
  <si>
    <t>Г1-6048</t>
  </si>
  <si>
    <t>г. Самара, ул. Никитинская, д. 92</t>
  </si>
  <si>
    <t>Г1-6081</t>
  </si>
  <si>
    <t>г. Самара, ул. Ново-Вокзальная, д. 11</t>
  </si>
  <si>
    <t>Г1-6085</t>
  </si>
  <si>
    <t>г. Самара, ул. Ново-Вокзальная, д. 116</t>
  </si>
  <si>
    <t>Г1-6086</t>
  </si>
  <si>
    <t>г. Самара, ул. Ново-Вокзальная, д. 12</t>
  </si>
  <si>
    <t>Г1-6116</t>
  </si>
  <si>
    <t>г. Самара, ул. Ново-Вокзальная, д. 187</t>
  </si>
  <si>
    <t>Г1-6158</t>
  </si>
  <si>
    <t>г. Самара, ул. Ново-Вокзальная, д. 3 а</t>
  </si>
  <si>
    <t>Г1-6166</t>
  </si>
  <si>
    <t>г. Самара, ул. Ново-Вокзальная, д. 5</t>
  </si>
  <si>
    <t>Г1-6169</t>
  </si>
  <si>
    <t>г. Самара, ул. Ново-Вокзальная, д. 54</t>
  </si>
  <si>
    <t>Г1-6182</t>
  </si>
  <si>
    <t>г. Самара, ул. Ново-Вокзальная, д. 9</t>
  </si>
  <si>
    <t>Г1-6186</t>
  </si>
  <si>
    <t>г. Самара, ул. Новокомсомольская, д. 3</t>
  </si>
  <si>
    <t>Г1-6192</t>
  </si>
  <si>
    <t>г. Самара, ул. Новокомсомольская, д. 5</t>
  </si>
  <si>
    <t>Г1-6203</t>
  </si>
  <si>
    <t>г. Самара, ул. Ново-Садовая, д. 106 Б</t>
  </si>
  <si>
    <t>Г1-6207</t>
  </si>
  <si>
    <t>г. Самара, ул. Ново-Садовая, д. 139</t>
  </si>
  <si>
    <t>Г1-6209</t>
  </si>
  <si>
    <t>г. Самара, ул. Ново-Садовая, д. 15</t>
  </si>
  <si>
    <t>Г1-6210</t>
  </si>
  <si>
    <t>г. Самара, ул. Ново-Садовая, д. 151</t>
  </si>
  <si>
    <t>Г1-6211</t>
  </si>
  <si>
    <t>г. Самара, ул. Ново-Садовая, д. 153</t>
  </si>
  <si>
    <t>Г1-6213</t>
  </si>
  <si>
    <t>г. Самара, ул. Ново-Садовая, д. 157</t>
  </si>
  <si>
    <t>Г1-6218</t>
  </si>
  <si>
    <t>г. Самара, ул. Ново-Садовая, д. 164</t>
  </si>
  <si>
    <t>Г1-6219</t>
  </si>
  <si>
    <t>г. Самара, ул. Ново-Садовая, д. 164 А</t>
  </si>
  <si>
    <t>Г1-6222</t>
  </si>
  <si>
    <t>г. Самара, ул. Ново-Садовая, д. 169</t>
  </si>
  <si>
    <t>Г1-6223</t>
  </si>
  <si>
    <t>г. Самара, ул. Ново-Садовая, д. 171</t>
  </si>
  <si>
    <t>Г1-6224</t>
  </si>
  <si>
    <t>г. Самара, ул. Ново-Садовая, д. 173</t>
  </si>
  <si>
    <t>Г1-6225</t>
  </si>
  <si>
    <t>г. Самара, ул. Ново-Садовая, д. 174</t>
  </si>
  <si>
    <t>Г1-6226</t>
  </si>
  <si>
    <t>г. Самара, ул. Ново-Садовая, д. 175</t>
  </si>
  <si>
    <t>Г1-6227</t>
  </si>
  <si>
    <t>г. Самара, ул. Ново-Садовая, д. 176</t>
  </si>
  <si>
    <t>Г1-6229</t>
  </si>
  <si>
    <t>г. Самара, ул. Ново-Садовая, д. 179</t>
  </si>
  <si>
    <t>Г1-6230</t>
  </si>
  <si>
    <t>г. Самара, ул. Ново-Садовая, д. 180</t>
  </si>
  <si>
    <t>Г1-6232</t>
  </si>
  <si>
    <t>г. Самара, ул. Ново-Садовая, д. 181 А</t>
  </si>
  <si>
    <t>Г1-6233</t>
  </si>
  <si>
    <t>г. Самара, ул. Ново-Садовая, д. 182</t>
  </si>
  <si>
    <t>Г1-6234</t>
  </si>
  <si>
    <t>г. Самара, ул. Ново-Садовая, д. 184</t>
  </si>
  <si>
    <t>Г1-6239</t>
  </si>
  <si>
    <t>г. Самара, ул. Ново-Садовая, д. 2</t>
  </si>
  <si>
    <t>Г1-6240</t>
  </si>
  <si>
    <t>г. Самара, ул. Ново-Садовая, д. 200</t>
  </si>
  <si>
    <t>Г1-6241</t>
  </si>
  <si>
    <t>г. Самара, ул. Ново-Садовая, д. 204</t>
  </si>
  <si>
    <t>Г1-6242</t>
  </si>
  <si>
    <t>г. Самара, ул. Ново-Садовая, д. 206</t>
  </si>
  <si>
    <t>Г1-6250</t>
  </si>
  <si>
    <t>г. Самара, ул. Ново-Садовая, д. 22</t>
  </si>
  <si>
    <t>Г1-6251</t>
  </si>
  <si>
    <t>г. Самара, ул. Ново-Садовая, д. 220</t>
  </si>
  <si>
    <t>Г1-6252</t>
  </si>
  <si>
    <t>г. Самара, ул. Ново-Садовая, д. 220 б</t>
  </si>
  <si>
    <t>Г1-6254</t>
  </si>
  <si>
    <t>г. Самара, ул. Ново-Садовая, д. 224 б</t>
  </si>
  <si>
    <t>Г1-6256</t>
  </si>
  <si>
    <t>г. Самара, ул. Ново-Садовая, д. 23</t>
  </si>
  <si>
    <t>Г1-6259</t>
  </si>
  <si>
    <t>г. Самара, ул. Ново-Садовая, д. 234</t>
  </si>
  <si>
    <t>Г1-6262</t>
  </si>
  <si>
    <t>г. Самара, ул. Ново-Садовая, д. 24</t>
  </si>
  <si>
    <t>Г1-6264</t>
  </si>
  <si>
    <t>г. Самара, ул. Ново-Садовая, д. 246</t>
  </si>
  <si>
    <t>Г1-6267</t>
  </si>
  <si>
    <t>г. Самара, ул. Ново-Садовая, д. 25</t>
  </si>
  <si>
    <t>Г1-6270</t>
  </si>
  <si>
    <t>г. Самара, ул. Ново-Садовая, д. 258</t>
  </si>
  <si>
    <t>Г1-6271</t>
  </si>
  <si>
    <t>г. Самара, ул. Ново-Садовая, д. 27</t>
  </si>
  <si>
    <t>Г1-6272</t>
  </si>
  <si>
    <t>г. Самара, ул. Ново-Садовая, д. 271</t>
  </si>
  <si>
    <t>Г1-6273</t>
  </si>
  <si>
    <t>г. Самара, ул. Ново-Садовая, д. 273</t>
  </si>
  <si>
    <t>Г1-6277</t>
  </si>
  <si>
    <t>г. Самара, ул. Ново-Садовая, д. 281</t>
  </si>
  <si>
    <t>Г1-6278</t>
  </si>
  <si>
    <t>г. Самара, ул. Ново-Садовая, д. 283</t>
  </si>
  <si>
    <t>Г1-6279</t>
  </si>
  <si>
    <t>г. Самара, ул. Ново-Садовая, д. 283 А</t>
  </si>
  <si>
    <t>Г1-6280</t>
  </si>
  <si>
    <t>г. Самара, ул. Ново-Садовая, д. 285</t>
  </si>
  <si>
    <t>Г1-6282</t>
  </si>
  <si>
    <t>г. Самара, ул. Ново-Садовая, д. 289</t>
  </si>
  <si>
    <t>Г1-6284</t>
  </si>
  <si>
    <t>г. Самара, ул. Ново-Садовая, д. 295</t>
  </si>
  <si>
    <t>Г1-6285</t>
  </si>
  <si>
    <t>г. Самара, ул. Ново-Садовая, д. 295 А</t>
  </si>
  <si>
    <t>Г1-6291</t>
  </si>
  <si>
    <t>г. Самара, ул. Ново-Садовая, д. 303 А</t>
  </si>
  <si>
    <t>Г1-6293</t>
  </si>
  <si>
    <t>г. Самара, ул. Ново-Садовая, д. 317</t>
  </si>
  <si>
    <t>Г1-6295</t>
  </si>
  <si>
    <t>г. Самара, ул. Ново-Садовая, д. 321</t>
  </si>
  <si>
    <t>Г1-6301</t>
  </si>
  <si>
    <t>г. Самара, ул. Ново-Садовая, д. 337</t>
  </si>
  <si>
    <t>Г1-6302</t>
  </si>
  <si>
    <t>г. Самара, ул. Ново-Садовая, д. 339</t>
  </si>
  <si>
    <t>Г1-6304</t>
  </si>
  <si>
    <t>г. Самара, ул. Ново-Садовая, д. 341</t>
  </si>
  <si>
    <t>Г1-6306</t>
  </si>
  <si>
    <t>г. Самара, ул. Ново-Садовая, д. 347</t>
  </si>
  <si>
    <t>Г1-6307</t>
  </si>
  <si>
    <t>г. Самара, ул. Ново-Садовая, д. 347 а</t>
  </si>
  <si>
    <t>Г1-6308</t>
  </si>
  <si>
    <t>г. Самара, ул. Ново-Садовая, д. 349</t>
  </si>
  <si>
    <t>Г1-6313</t>
  </si>
  <si>
    <t>г. Самара, ул. Ново-Садовая, д. 359</t>
  </si>
  <si>
    <t>Г1-6314</t>
  </si>
  <si>
    <t>г. Самара, ул. Ново-Садовая, д. 361</t>
  </si>
  <si>
    <t>Г1-6317</t>
  </si>
  <si>
    <t>г. Самара, ул. Ново-Садовая, д. 369</t>
  </si>
  <si>
    <t>Г1-6318</t>
  </si>
  <si>
    <t>г. Самара, ул. Ново-Садовая, д. 371</t>
  </si>
  <si>
    <t>Г1-6323</t>
  </si>
  <si>
    <t>г. Самара, ул. Ново-Садовая, д. 381</t>
  </si>
  <si>
    <t>Г1-6324</t>
  </si>
  <si>
    <t>г. Самара, ул. Ново-Садовая, д. 383</t>
  </si>
  <si>
    <t>Г1-6326</t>
  </si>
  <si>
    <t>г. Самара, ул. Ново-Садовая, д. 4</t>
  </si>
  <si>
    <t>Г1-6328</t>
  </si>
  <si>
    <t>г. Самара, ул. Ново-Садовая, д. 5</t>
  </si>
  <si>
    <t>Г1-6329</t>
  </si>
  <si>
    <t>г. Самара, ул. Ново-Садовая, д. 6</t>
  </si>
  <si>
    <t>Г1-6330</t>
  </si>
  <si>
    <t>г. Самара, ул. Ново-Садовая, д. 7</t>
  </si>
  <si>
    <t>Г1-6331</t>
  </si>
  <si>
    <t>г. Самара, ул. Ново-Садовая, д. 8 А</t>
  </si>
  <si>
    <t>Г1-6349</t>
  </si>
  <si>
    <t>г. Самара, ул. Олимпийская, д. 10</t>
  </si>
  <si>
    <t>Г1-6350</t>
  </si>
  <si>
    <t>г. Самара, ул. Олимпийская, д. 11</t>
  </si>
  <si>
    <t>Г1-6362</t>
  </si>
  <si>
    <t>г. Самара, ул. Олимпийская, д. 31</t>
  </si>
  <si>
    <t>Г1-6367</t>
  </si>
  <si>
    <t>г. Самара, ул. Олимпийская, д. 4</t>
  </si>
  <si>
    <t>Г1-6382</t>
  </si>
  <si>
    <t>г. Самара, ул. Олимпийская, д. 9</t>
  </si>
  <si>
    <t>Г1-6415</t>
  </si>
  <si>
    <t>г. Самара, ул. Осипенко, д. 126, корпус 4</t>
  </si>
  <si>
    <t>Г1-6425</t>
  </si>
  <si>
    <t>г. Самара, ул. Осипенко, д. 18</t>
  </si>
  <si>
    <t>Г1-6430</t>
  </si>
  <si>
    <t>г. Самара, ул. Осипенко, д. 20</t>
  </si>
  <si>
    <t>Г1-6433</t>
  </si>
  <si>
    <t>г. Самара, ул. Осипенко, д. 32</t>
  </si>
  <si>
    <t>Г1-6447</t>
  </si>
  <si>
    <t>г. Самара, ул. Охтинская, д. 13</t>
  </si>
  <si>
    <t>Г1-6448</t>
  </si>
  <si>
    <t>г. Самара, ул. Охтинская, д. 15</t>
  </si>
  <si>
    <t>Г1-6451</t>
  </si>
  <si>
    <t>г. Самара, ул. Охтинская, д. 19</t>
  </si>
  <si>
    <t>Г1-6468</t>
  </si>
  <si>
    <t>г. Самара, ул. Парадная, д. 7</t>
  </si>
  <si>
    <t>Г1-6486</t>
  </si>
  <si>
    <t>г. Самара, ул. Паровозная, д. 11</t>
  </si>
  <si>
    <t>Г1-6497</t>
  </si>
  <si>
    <t>г. Самара, ул. Партизанская, д. 118</t>
  </si>
  <si>
    <t>Г1-6500</t>
  </si>
  <si>
    <t>г. Самара, ул. Партизанская, д. 124</t>
  </si>
  <si>
    <t>Г1-6502</t>
  </si>
  <si>
    <t>г. Самара, ул. Партизанская, д. 128</t>
  </si>
  <si>
    <t>Г1-6503</t>
  </si>
  <si>
    <t>г. Самара, ул. Партизанская, д. 130</t>
  </si>
  <si>
    <t>Г1-6505</t>
  </si>
  <si>
    <t>г. Самара, ул. Партизанская, д. 134</t>
  </si>
  <si>
    <t>Г1-6508</t>
  </si>
  <si>
    <t>г. Самара, ул. Партизанская, д. 140</t>
  </si>
  <si>
    <t>Г1-6513</t>
  </si>
  <si>
    <t>г. Самара, ул. Партизанская, д. 150</t>
  </si>
  <si>
    <t>Г1-6580</t>
  </si>
  <si>
    <t>г. Самара, ул. Партизанская, д. 72</t>
  </si>
  <si>
    <t>Г1-6581</t>
  </si>
  <si>
    <t>г. Самара, ул. Партизанская, д. 74</t>
  </si>
  <si>
    <t>Г1-6619</t>
  </si>
  <si>
    <t>г. Самара, ул. Первомайская, д. 24</t>
  </si>
  <si>
    <t>Г1-6622</t>
  </si>
  <si>
    <t>г. Самара, ул. Первомайская, д. 27</t>
  </si>
  <si>
    <t>Г1-6624</t>
  </si>
  <si>
    <t>г. Самара, ул. Первомайская, д. 29</t>
  </si>
  <si>
    <t>Г1-6625</t>
  </si>
  <si>
    <t>г. Самара, ул. Первомайская, д. 30</t>
  </si>
  <si>
    <t>Г1-6643</t>
  </si>
  <si>
    <t>г. Самара, ул. Печерская, д. 131</t>
  </si>
  <si>
    <t>Г1-6653</t>
  </si>
  <si>
    <t>г. Самара, ул. Печерская, д. 15</t>
  </si>
  <si>
    <t>Г1-6674</t>
  </si>
  <si>
    <t>г. Самара, ул. Печерская, д. 47</t>
  </si>
  <si>
    <t>Г1-6681</t>
  </si>
  <si>
    <t>г. Самара, ул. Печерская, д. 61</t>
  </si>
  <si>
    <t>Г1-6728</t>
  </si>
  <si>
    <t>г. Самара, ул. Победы, д. 1</t>
  </si>
  <si>
    <t>Г1-6729</t>
  </si>
  <si>
    <t>г. Самара, ул. Победы, д. 10</t>
  </si>
  <si>
    <t>Г1-6731</t>
  </si>
  <si>
    <t>г. Самара, ул. Победы, д. 100</t>
  </si>
  <si>
    <t>Г1-6733</t>
  </si>
  <si>
    <t>г. Самара, ул. Победы, д. 102</t>
  </si>
  <si>
    <t>Г1-6747</t>
  </si>
  <si>
    <t>г. Самара, ул. Победы, д. 122</t>
  </si>
  <si>
    <t>Г1-6749</t>
  </si>
  <si>
    <t>г. Самара, ул. Победы, д. 124</t>
  </si>
  <si>
    <t>Г1-6769</t>
  </si>
  <si>
    <t>г. Самара, ул. Победы, д. 147</t>
  </si>
  <si>
    <t>Г1-6800</t>
  </si>
  <si>
    <t>г. Самара, ул. Победы, д. 79</t>
  </si>
  <si>
    <t>Г1-6824</t>
  </si>
  <si>
    <t>г. Самара, ул. Победы, д. 95</t>
  </si>
  <si>
    <t>Г1-6831</t>
  </si>
  <si>
    <t>г. Самара, ул. Победы, д. 98</t>
  </si>
  <si>
    <t>Г1-6849</t>
  </si>
  <si>
    <t>г. Самара, ул. Полевая, д. 3</t>
  </si>
  <si>
    <t>Г1-6850</t>
  </si>
  <si>
    <t>г. Самара, ул. Полевая, д. 50</t>
  </si>
  <si>
    <t>Г1-6851</t>
  </si>
  <si>
    <t>г. Самара, ул. Полевая, д. 52</t>
  </si>
  <si>
    <t>Г1-6852</t>
  </si>
  <si>
    <t>г. Самара, ул. Полевая, д. 54</t>
  </si>
  <si>
    <t>Г1-6853</t>
  </si>
  <si>
    <t>г. Самара, ул. Полевая, д. 55</t>
  </si>
  <si>
    <t>Г1-6855</t>
  </si>
  <si>
    <t>г. Самара, ул. Полевая, д. 65</t>
  </si>
  <si>
    <t>Г1-6856</t>
  </si>
  <si>
    <t>г. Самара, ул. Полевая, д. 68</t>
  </si>
  <si>
    <t>Г1-6857</t>
  </si>
  <si>
    <t>г. Самара, ул. Полевая, д. 68 А</t>
  </si>
  <si>
    <t>Г1-6858</t>
  </si>
  <si>
    <t>г. Самара, ул. Полевая, д. 7</t>
  </si>
  <si>
    <t>Г1-7018</t>
  </si>
  <si>
    <t>г. Самара, ул. Революционная, д. 129</t>
  </si>
  <si>
    <t>Г1-7026</t>
  </si>
  <si>
    <t>г. Самара, ул. Революционная, д. 140</t>
  </si>
  <si>
    <t>Г1-7064</t>
  </si>
  <si>
    <t>г. Самара, ул. Революционная, д. 88</t>
  </si>
  <si>
    <t>Г1-7088</t>
  </si>
  <si>
    <t>г. Самара, ул. Рыльская, д. 16</t>
  </si>
  <si>
    <t>Г1-7089</t>
  </si>
  <si>
    <t>г. Самара, ул. Рыльская, д. 18</t>
  </si>
  <si>
    <t>Г1-7097</t>
  </si>
  <si>
    <t>г. Самара, ул. Рыльская, д. 3 а</t>
  </si>
  <si>
    <t>Г1-7167</t>
  </si>
  <si>
    <t>г. Самара, ул. Садовая, д. 20, строение 4</t>
  </si>
  <si>
    <t>Г1-7306</t>
  </si>
  <si>
    <t>г. Самара, ул. Самарская, д. 100 Б</t>
  </si>
  <si>
    <t>Г1-7308</t>
  </si>
  <si>
    <t>г. Самара, ул. Самарская, д. 102 Г</t>
  </si>
  <si>
    <t>Г1-7310</t>
  </si>
  <si>
    <t>г. Самара, ул. Самарская, д. 104 А</t>
  </si>
  <si>
    <t>Г1-7325</t>
  </si>
  <si>
    <t>г. Самара, ул. Самарская, д. 116 А</t>
  </si>
  <si>
    <t>Г1-7336</t>
  </si>
  <si>
    <t>г. Самара, ул. Самарская, д. 131</t>
  </si>
  <si>
    <t>Г1-7338</t>
  </si>
  <si>
    <t>г. Самара, ул. Самарская, д. 139 А</t>
  </si>
  <si>
    <t>Г1-7347</t>
  </si>
  <si>
    <t>г. Самара, ул. Самарская, д. 148</t>
  </si>
  <si>
    <t>Г1-7350</t>
  </si>
  <si>
    <t>г. Самара, ул. Самарская, д. 161 А</t>
  </si>
  <si>
    <t>Г1-7357</t>
  </si>
  <si>
    <t>г. Самара, ул. Самарская, д. 171</t>
  </si>
  <si>
    <t>Г1-7358</t>
  </si>
  <si>
    <t>г. Самара, ул. Самарская, д. 175 А</t>
  </si>
  <si>
    <t>Г1-7362</t>
  </si>
  <si>
    <t>г. Самара, ул. Самарская, д. 178</t>
  </si>
  <si>
    <t>Г1-7373</t>
  </si>
  <si>
    <t>г. Самара, ул. Самарская, д. 187 А</t>
  </si>
  <si>
    <t>Г1-7374</t>
  </si>
  <si>
    <t>г. Самара, ул. Самарская, д. 188 А</t>
  </si>
  <si>
    <t>Г1-7378</t>
  </si>
  <si>
    <t>г. Самара, ул. Самарская, д. 193 А</t>
  </si>
  <si>
    <t>Г1-7382</t>
  </si>
  <si>
    <t>г. Самара, ул. Самарская, д. 199 А</t>
  </si>
  <si>
    <t>Г1-7390</t>
  </si>
  <si>
    <t>г. Самара, ул. Самарская, д. 214 А</t>
  </si>
  <si>
    <t>Г1-7394</t>
  </si>
  <si>
    <t>г. Самара, ул. Самарская, д. 219/221 А</t>
  </si>
  <si>
    <t>Г1-7396</t>
  </si>
  <si>
    <t>г. Самара, ул. Самарская, д. 223</t>
  </si>
  <si>
    <t>Г1-7397</t>
  </si>
  <si>
    <t>г. Самара, ул. Самарская, д. 225</t>
  </si>
  <si>
    <t>Г1-7401</t>
  </si>
  <si>
    <t>г. Самара, ул. Самарская, д. 237</t>
  </si>
  <si>
    <t>Г1-7406</t>
  </si>
  <si>
    <t>г. Самара, ул. Самарская, д. 244</t>
  </si>
  <si>
    <t>Г1-7409</t>
  </si>
  <si>
    <t>г. Самара, ул. Самарская, д. 249 А</t>
  </si>
  <si>
    <t>Г1-7411</t>
  </si>
  <si>
    <t>г. Самара, ул. Самарская, д. 250</t>
  </si>
  <si>
    <t>Г1-7413</t>
  </si>
  <si>
    <t>г. Самара, ул. Самарская, д. 267</t>
  </si>
  <si>
    <t>Г1-7414</t>
  </si>
  <si>
    <t>г. Самара, ул. Самарская, д. 268</t>
  </si>
  <si>
    <t>Г1-7415</t>
  </si>
  <si>
    <t>г. Самара, ул. Самарская, д. 269 А</t>
  </si>
  <si>
    <t>Г1-7418</t>
  </si>
  <si>
    <t>г. Самара, ул. Самарская, д. 270</t>
  </si>
  <si>
    <t>Г1-7419</t>
  </si>
  <si>
    <t xml:space="preserve">г. Самара, ул. Самарская, д. 32 </t>
  </si>
  <si>
    <t>Г1-7426</t>
  </si>
  <si>
    <t>г. Самара, ул. Самарская, д. 46-48, строение 1</t>
  </si>
  <si>
    <t>Г1-7427</t>
  </si>
  <si>
    <t>г. Самара, ул. Самарская, д. 46-48, строение 2</t>
  </si>
  <si>
    <t>Г1-7434</t>
  </si>
  <si>
    <t xml:space="preserve">г. Самара, ул. Самарская, д. 54 </t>
  </si>
  <si>
    <t>Г1-7436</t>
  </si>
  <si>
    <t>г. Самара, ул. Самарская, д. 56, строение 1</t>
  </si>
  <si>
    <t>Г1-7439</t>
  </si>
  <si>
    <t>г. Самара, ул. Самарская, д. 58, строение 1</t>
  </si>
  <si>
    <t>Г1-7450</t>
  </si>
  <si>
    <t xml:space="preserve">г. Самара, ул. Самарская, д. 70 </t>
  </si>
  <si>
    <t>Г1-7451</t>
  </si>
  <si>
    <t xml:space="preserve">г. Самара, ул. Самарская, д. 72-74 </t>
  </si>
  <si>
    <t>Г1-7456</t>
  </si>
  <si>
    <t>г. Самара, ул. Самарская, д. 83-85, строение 1</t>
  </si>
  <si>
    <t>Г1-7457</t>
  </si>
  <si>
    <t>г. Самара, ул. Самарская, д. 83-85, строение 2</t>
  </si>
  <si>
    <t>Г1-7458</t>
  </si>
  <si>
    <t>г. Самара, ул. Самарская, д. 84 В</t>
  </si>
  <si>
    <t>Г1-7462</t>
  </si>
  <si>
    <t>г. Самара, ул. Самарская, д. 87, строение 1</t>
  </si>
  <si>
    <t>Г1-7463</t>
  </si>
  <si>
    <t>г. Самара, ул. Самарская, д. 87, строение 2</t>
  </si>
  <si>
    <t>Г1-7471</t>
  </si>
  <si>
    <t>г. Самара, ул. Самарская, д. 91, строение 1</t>
  </si>
  <si>
    <t>Г1-7476</t>
  </si>
  <si>
    <t>г. Самара, ул. Самарская, д. 94 А</t>
  </si>
  <si>
    <t>Г1-7477</t>
  </si>
  <si>
    <t>г. Самара, ул. Самарская, д. 94 Б</t>
  </si>
  <si>
    <t>Г1-7481</t>
  </si>
  <si>
    <t>г. Самара, ул. Самарская, д. 97, строение 1</t>
  </si>
  <si>
    <t>Г1-7520</t>
  </si>
  <si>
    <t>г. Самара, ул. Самолетная, д. 115</t>
  </si>
  <si>
    <t>Г1-7531</t>
  </si>
  <si>
    <t>г. Самара, ул. Санфировой, д. 90</t>
  </si>
  <si>
    <t>Г1-7558</t>
  </si>
  <si>
    <t>г. Самара, ул. Свободы, д. 112</t>
  </si>
  <si>
    <t>Г1-7560</t>
  </si>
  <si>
    <t>г. Самара, ул. Свободы, д. 114</t>
  </si>
  <si>
    <t>Г1-7606</t>
  </si>
  <si>
    <t>г. Самара, ул. Свободы, д. 176</t>
  </si>
  <si>
    <t>Г1-7613</t>
  </si>
  <si>
    <t>г. Самара, ул. Свободы, д. 186</t>
  </si>
  <si>
    <t>Г1-7614</t>
  </si>
  <si>
    <t>г. Самара, ул. Свободы, д. 187</t>
  </si>
  <si>
    <t>Г1-7651</t>
  </si>
  <si>
    <t>г. Самара, ул. Свободы, д. 75</t>
  </si>
  <si>
    <t>Г1-7653</t>
  </si>
  <si>
    <t>г. Самара, ул. Свободы, д. 77</t>
  </si>
  <si>
    <t>Г1-7657</t>
  </si>
  <si>
    <t>г. Самара, ул. Свободы, д. 81</t>
  </si>
  <si>
    <t>Г1-7664</t>
  </si>
  <si>
    <t>г. Самара, ул. Свободы, д. 85</t>
  </si>
  <si>
    <t>Г1-7665</t>
  </si>
  <si>
    <t>г. Самара, ул. Свободы, д. 86</t>
  </si>
  <si>
    <t>Г1-7687</t>
  </si>
  <si>
    <t>г. Самара, ул. Севастопольская, д. 27</t>
  </si>
  <si>
    <t>Г1-7693</t>
  </si>
  <si>
    <t>г. Самара, ул. Севастопольская, д. 34 А</t>
  </si>
  <si>
    <t>Г1-7695</t>
  </si>
  <si>
    <t>г. Самара, ул. Севастопольская, д. 36</t>
  </si>
  <si>
    <t>Г1-7705</t>
  </si>
  <si>
    <t>г. Самара, ул. Севастопольская, д. 50</t>
  </si>
  <si>
    <t>Г1-7708</t>
  </si>
  <si>
    <t>г. Самара, ул. Севастопольская, д. 53</t>
  </si>
  <si>
    <t>Г1-7713</t>
  </si>
  <si>
    <t>г. Самара, ул. Семафорная, д. 2</t>
  </si>
  <si>
    <t>Г1-7715</t>
  </si>
  <si>
    <t>г. Самара, ул. Сердобская, д. 10</t>
  </si>
  <si>
    <t>Г1-7718</t>
  </si>
  <si>
    <t>г. Самара, ул. Сердобская, д. 16</t>
  </si>
  <si>
    <t>Г1-7721</t>
  </si>
  <si>
    <t>г. Самара, ул. Сердобская, д. 26</t>
  </si>
  <si>
    <t>Г1-7726</t>
  </si>
  <si>
    <t>г. Самара, ул. Сердобская, д. 31</t>
  </si>
  <si>
    <t>Г1-7748</t>
  </si>
  <si>
    <t>г. Самара, ул. Силаева, д. 15</t>
  </si>
  <si>
    <t>Г1-7764</t>
  </si>
  <si>
    <t>г. Самара, ул. Силаева, д. 5</t>
  </si>
  <si>
    <t>Г1-7795</t>
  </si>
  <si>
    <t>г. Самара, ул. Скляренко, д. 6</t>
  </si>
  <si>
    <t>Г1-7904</t>
  </si>
  <si>
    <t>г. Самара, ул. Советской Армии, д. 154</t>
  </si>
  <si>
    <t>Г1-7909</t>
  </si>
  <si>
    <t>г. Самара, ул. Советской Армии, д. 159</t>
  </si>
  <si>
    <t>Г1-7952</t>
  </si>
  <si>
    <t>г. Самара, ул. Советской Армии, д. 237</t>
  </si>
  <si>
    <t>Г1-7965</t>
  </si>
  <si>
    <t>г. Самара, ул. Советской Армии, д. 275</t>
  </si>
  <si>
    <t>Г1-2126</t>
  </si>
  <si>
    <t>г. Самара, ул. Сорок лет Пионеpии, д. 23</t>
  </si>
  <si>
    <t>Г1-8032</t>
  </si>
  <si>
    <t>г. Самара, ул. Спортивная, д. 12</t>
  </si>
  <si>
    <t>Г1-8037</t>
  </si>
  <si>
    <t>г. Самара, ул. Спортивная, д. 25 Б</t>
  </si>
  <si>
    <t>Г1-8038</t>
  </si>
  <si>
    <t>г. Самара, ул. Спортивная, д. 25 В</t>
  </si>
  <si>
    <t>Г1-8041</t>
  </si>
  <si>
    <t>г. Самара, ул. Спортивная, д. 3</t>
  </si>
  <si>
    <t>Г1-8043</t>
  </si>
  <si>
    <t>г. Самара, ул. Спутника, д. 1</t>
  </si>
  <si>
    <t>Г1-8047</t>
  </si>
  <si>
    <t>г. Самара, ул. Спутника, д. 7</t>
  </si>
  <si>
    <t>Г1-8054</t>
  </si>
  <si>
    <t>г. Самара, ул. Средне-Садовая, д. 3</t>
  </si>
  <si>
    <t>Г1-8115</t>
  </si>
  <si>
    <t>г. Самара, ул. Ставропольская, д. 187</t>
  </si>
  <si>
    <t>Г1-8151</t>
  </si>
  <si>
    <t>г. Самара, ул. Стадионная, д. 4</t>
  </si>
  <si>
    <t>Г1-8357</t>
  </si>
  <si>
    <t xml:space="preserve">г. Самара, ул. Степана Разина, д. 103 </t>
  </si>
  <si>
    <t>Г1-8394</t>
  </si>
  <si>
    <t>г. Самара, ул. Степана Разина, д. 44</t>
  </si>
  <si>
    <t>Г1-8440</t>
  </si>
  <si>
    <t>г. Самара, ул. Степана Разина, д. 84, строение 2</t>
  </si>
  <si>
    <t>Г1-8491</t>
  </si>
  <si>
    <t>г. Самара, ул. Таганская, д. 2</t>
  </si>
  <si>
    <t>Г1-8494</t>
  </si>
  <si>
    <t>г. Самара, ул. Таганская, д. 22</t>
  </si>
  <si>
    <t>Г1-8500</t>
  </si>
  <si>
    <t>г. Самара, ул. Таганская, д. 30</t>
  </si>
  <si>
    <t>Г1-8508</t>
  </si>
  <si>
    <t>г. Самара, ул. Таганская, д. 6</t>
  </si>
  <si>
    <t>Г1-8531</t>
  </si>
  <si>
    <t>г. Самара, ул. Ташкентская, д. 122</t>
  </si>
  <si>
    <t>Г1-8550</t>
  </si>
  <si>
    <t>г. Самара, ул. Ташкентская, д. 142</t>
  </si>
  <si>
    <t>Г1-8562</t>
  </si>
  <si>
    <t>г. Самара, ул. Ташкентская, д. 156</t>
  </si>
  <si>
    <t>Г1-8563</t>
  </si>
  <si>
    <t>г. Самара, ул. Ташкентская, д. 158</t>
  </si>
  <si>
    <t>Г1-8576</t>
  </si>
  <si>
    <t>г. Самара, ул. Ташкентская, д. 180</t>
  </si>
  <si>
    <t>Г1-8611</t>
  </si>
  <si>
    <t>г. Самара, ул. Ташкентская, д. 91</t>
  </si>
  <si>
    <t>Г1-8612</t>
  </si>
  <si>
    <t>г. Самара, ул. Ташкентская, д. 91 А</t>
  </si>
  <si>
    <t>Г1-8620</t>
  </si>
  <si>
    <t>г. Самара, ул. Ташкентская, д. 99</t>
  </si>
  <si>
    <t>Г1-8623</t>
  </si>
  <si>
    <t>г. Самара, ул. Теннисная, д. 10</t>
  </si>
  <si>
    <t>Г1-8644</t>
  </si>
  <si>
    <t>г. Самара, ул. Техническая, д. 10</t>
  </si>
  <si>
    <t>Г1-8664</t>
  </si>
  <si>
    <t>г. Самара, ул. Товарная, д. 13</t>
  </si>
  <si>
    <t>Г1-8699</t>
  </si>
  <si>
    <t>г. Самара, ул. Тухачевского, д. 227</t>
  </si>
  <si>
    <t>Г1-8712</t>
  </si>
  <si>
    <t>г. Самара, ул. Тухачевского, д. 30</t>
  </si>
  <si>
    <t>Г1-8727</t>
  </si>
  <si>
    <t>г. Самара, ул. Тушинская, д. 43</t>
  </si>
  <si>
    <t>Г1-8780</t>
  </si>
  <si>
    <t>г. Самара, ул. Урицкого, д. 9/124</t>
  </si>
  <si>
    <t>Г1-8823</t>
  </si>
  <si>
    <t>г. Самара, ул. Фасадная, д. 10</t>
  </si>
  <si>
    <t>Г1-8828</t>
  </si>
  <si>
    <t>г. Самара, ул. Фасадная, д. 15</t>
  </si>
  <si>
    <t>Г1-8830</t>
  </si>
  <si>
    <t>г. Самара, ул. Фасадная, д. 17</t>
  </si>
  <si>
    <t>Г1-8854</t>
  </si>
  <si>
    <t>г. Самара, ул. Физкультурная, д. 88/7</t>
  </si>
  <si>
    <t>Г1-8858</t>
  </si>
  <si>
    <t>г. Самара, ул. Физкультурная, д. 110</t>
  </si>
  <si>
    <t>Г1-8877</t>
  </si>
  <si>
    <t>г. Самара, ул. Физкультурная, д. 25</t>
  </si>
  <si>
    <t>Г1-8889</t>
  </si>
  <si>
    <t>г. Самара, ул. Физкультурная, д. 7</t>
  </si>
  <si>
    <t>Г1-8891</t>
  </si>
  <si>
    <t>г. Самара, ул. Физкультурная, д. 74</t>
  </si>
  <si>
    <t>Г1-8898</t>
  </si>
  <si>
    <t>г. Самара, ул. Физкультурная, д. 96</t>
  </si>
  <si>
    <t>Г1-8900</t>
  </si>
  <si>
    <t>г. Самара, ул. Физкультурная, д. 98 а</t>
  </si>
  <si>
    <t>Г1-8901</t>
  </si>
  <si>
    <t>г. Самара, ул. Физкультурная, д. 76/ул. Средне-Садовая, д. 8</t>
  </si>
  <si>
    <t>Г1-8907</t>
  </si>
  <si>
    <t>г. Самара, ул. Флотская, д. 15</t>
  </si>
  <si>
    <t>Г1-8908</t>
  </si>
  <si>
    <t>г. Самара, ул. Флотская, д. 17</t>
  </si>
  <si>
    <t>Г1-8911</t>
  </si>
  <si>
    <t>г. Самара, ул. Флотская, д. 5</t>
  </si>
  <si>
    <t>Г1-8912</t>
  </si>
  <si>
    <t>г. Самара, ул. Флотская, д. 7</t>
  </si>
  <si>
    <t>Г1-8923</t>
  </si>
  <si>
    <t>г. Самара, ул. Фрунзе, д. 105-107, строение 1</t>
  </si>
  <si>
    <t>Г1-8922</t>
  </si>
  <si>
    <t>г. Самара, ул. Фрунзе, д. 105-107, строение 2</t>
  </si>
  <si>
    <t>Г1-8924</t>
  </si>
  <si>
    <t>г. Самара, ул. Фрунзе, д. 108, строение 1</t>
  </si>
  <si>
    <t>Г1-8929</t>
  </si>
  <si>
    <t>г. Самара, ул. Фрунзе, д. 110 А</t>
  </si>
  <si>
    <t>Г1-8938</t>
  </si>
  <si>
    <t>г. Самара, ул. Фрунзе, д. 126 А</t>
  </si>
  <si>
    <t>Г1-8957</t>
  </si>
  <si>
    <t>г. Самара, ул. Фрунзе, д. 142</t>
  </si>
  <si>
    <t>Г1-8967</t>
  </si>
  <si>
    <t>г. Самара, ул. Фрунзе, д. 161 А</t>
  </si>
  <si>
    <t>Г1-8975</t>
  </si>
  <si>
    <t>г. Самара, ул. Фрунзе, д. 179</t>
  </si>
  <si>
    <t>Г1-9003</t>
  </si>
  <si>
    <t>г. Самара, ул. Фрунзе, д. 39-41/41, строение 1</t>
  </si>
  <si>
    <t>Г1-9008</t>
  </si>
  <si>
    <t>г. Самара, ул. Фрунзе, д. 42, строение 1</t>
  </si>
  <si>
    <t>Г1-9011</t>
  </si>
  <si>
    <t xml:space="preserve">г. Самара, ул. Фрунзе, д. 44 </t>
  </si>
  <si>
    <t>Г1-9013</t>
  </si>
  <si>
    <t>г. Самара, ул. Фрунзе, д. 46/39</t>
  </si>
  <si>
    <t>Г1-9014</t>
  </si>
  <si>
    <t xml:space="preserve">г. Самара, ул. Фрунзе, д. 47-49 </t>
  </si>
  <si>
    <t>Г1-9016</t>
  </si>
  <si>
    <t>г. Самара, ул. Фрунзе, д. 48-50, строение 1</t>
  </si>
  <si>
    <t>Г1-9017</t>
  </si>
  <si>
    <t>г. Самара, ул. Фрунзе, д. 48-50, строение 2</t>
  </si>
  <si>
    <t>Г1-9019</t>
  </si>
  <si>
    <t xml:space="preserve">г. Самара, ул. Фрунзе, д. 53 </t>
  </si>
  <si>
    <t>Г1-9020</t>
  </si>
  <si>
    <t>г. Самара, ул. Фрунзе, д. 55, строение 1</t>
  </si>
  <si>
    <t>Г1-9025</t>
  </si>
  <si>
    <t>г. Самара, ул. Фрунзе, д. 59-61, строение 1</t>
  </si>
  <si>
    <t>Г1-9029</t>
  </si>
  <si>
    <t>г. Самара, ул. Фрунзе, д. 62-64</t>
  </si>
  <si>
    <t>Г1-9030</t>
  </si>
  <si>
    <t>г. Самара, ул. Фрунзе, д. 63</t>
  </si>
  <si>
    <t>Г1-9031</t>
  </si>
  <si>
    <t>г. Самара, ул. Фрунзе, д. 65</t>
  </si>
  <si>
    <t>Г1-9038</t>
  </si>
  <si>
    <t xml:space="preserve">г. Самара, ул. Фрунзе, д. 74 </t>
  </si>
  <si>
    <t>Г1-9041</t>
  </si>
  <si>
    <t>г. Самара, ул. Фрунзе, д. 76, строение 1</t>
  </si>
  <si>
    <t>Г1-9052</t>
  </si>
  <si>
    <t xml:space="preserve">г. Самара, ул. Фрунзе, д. 80 </t>
  </si>
  <si>
    <t>Г1-9053</t>
  </si>
  <si>
    <t>г. Самара, ул. Фрунзе, д. 82, строение 1</t>
  </si>
  <si>
    <t>Г1-9061</t>
  </si>
  <si>
    <t>г. Самара, ул. Фрунзе, д. 92/ул. Ленинградская, д. 40</t>
  </si>
  <si>
    <t>Г1-9062</t>
  </si>
  <si>
    <t xml:space="preserve">г. Самара, ул. Фрунзе, д. 93/ул. Ленинградская, д. 42 </t>
  </si>
  <si>
    <t>Г1-9063</t>
  </si>
  <si>
    <t>г. Самара, ул. Фрунзе, д. 94, строение 1</t>
  </si>
  <si>
    <t>Г1-9082</t>
  </si>
  <si>
    <t>г. Самара, ул. Хасановская, д. 17</t>
  </si>
  <si>
    <t>Г1-9084</t>
  </si>
  <si>
    <t>г. Самара, ул. Хасановская, д. 2</t>
  </si>
  <si>
    <t>Г1-9092</t>
  </si>
  <si>
    <t>г. Самара, ул. Хасановская, д. 33</t>
  </si>
  <si>
    <t>Г1-9093</t>
  </si>
  <si>
    <t>г. Самара, ул. Хасановская, д. 34</t>
  </si>
  <si>
    <t>Г1-9199</t>
  </si>
  <si>
    <t>г. Самара, ул. Чапаевская, д. 157-159 А</t>
  </si>
  <si>
    <t>Г1-9201</t>
  </si>
  <si>
    <t>г. Самара, ул. Чапаевская, д. 157-159 В</t>
  </si>
  <si>
    <t>Г1-9205</t>
  </si>
  <si>
    <t>г. Самара, ул. Чапаевская, д. 161 А</t>
  </si>
  <si>
    <t>Г1-9206</t>
  </si>
  <si>
    <t>г. Самара, ул. Чапаевская, д. 161 Б</t>
  </si>
  <si>
    <t>Г1-9210</t>
  </si>
  <si>
    <t>г. Самара, ул. Чапаевская, д. 163 А</t>
  </si>
  <si>
    <t>Г1-9223</t>
  </si>
  <si>
    <t>г. Самара, ул. Чапаевская, д. 171 А</t>
  </si>
  <si>
    <t>Г1-9224</t>
  </si>
  <si>
    <t>г. Самара, ул. Чапаевская, д. 173 А</t>
  </si>
  <si>
    <t>Г1-9225</t>
  </si>
  <si>
    <t>г. Самара, ул. Чапаевская, д. 174 Д</t>
  </si>
  <si>
    <t>Г1-9229</t>
  </si>
  <si>
    <t>г. Самара, ул. Чапаевская, д. 188</t>
  </si>
  <si>
    <t>Г1-9233</t>
  </si>
  <si>
    <t>г. Самара, ул. Чапаевская, д. 194</t>
  </si>
  <si>
    <t>Г1-9238</t>
  </si>
  <si>
    <t>г. Самара, ул. Чапаевская, д. 206</t>
  </si>
  <si>
    <t>Г1-9241</t>
  </si>
  <si>
    <t>г. Самара, ул. Чапаевская, д. 212</t>
  </si>
  <si>
    <t>Г1-9248</t>
  </si>
  <si>
    <t>г. Самара, ул. Чапаевская, д. 232</t>
  </si>
  <si>
    <t>Г1-9249</t>
  </si>
  <si>
    <t>г. Самара, ул. Чапаевская, д. 232 А</t>
  </si>
  <si>
    <t>Г1-9313</t>
  </si>
  <si>
    <t>г. Самара, ул. Чапаевская, д. 76-78/ул. Венцека, д. 44, строение 3</t>
  </si>
  <si>
    <t>Г1-9338</t>
  </si>
  <si>
    <t>г. Самара, ул. Чапаевская, д. 155/ул. Льва Толстого, д. 44</t>
  </si>
  <si>
    <t>Г1-9410</t>
  </si>
  <si>
    <t>г. Самара, ул. Чернореченская, д. 11</t>
  </si>
  <si>
    <t>Г1-9411</t>
  </si>
  <si>
    <t>г. Самара, ул. Чернореченская, д. 13</t>
  </si>
  <si>
    <t>Г1-9413</t>
  </si>
  <si>
    <t>г. Самара, ул. Чернореченская, д. 16</t>
  </si>
  <si>
    <t>Г1-9414</t>
  </si>
  <si>
    <t>г. Самара, ул. Чернореченская, д. 16 А</t>
  </si>
  <si>
    <t>Г1-9438</t>
  </si>
  <si>
    <t>г. Самара, ул. Чернореченская, д. 5</t>
  </si>
  <si>
    <t>Г1-9450</t>
  </si>
  <si>
    <t>г. Самара, ул. Чернореченская, д. 8, корпус 7</t>
  </si>
  <si>
    <t>Г1-9451</t>
  </si>
  <si>
    <t>г. Самара, ул. Чернореченская, д. 8, корпус 8</t>
  </si>
  <si>
    <t>Г1-9452</t>
  </si>
  <si>
    <t>г. Самара, ул. Чернореченская, д. 9</t>
  </si>
  <si>
    <t>Г1-9490</t>
  </si>
  <si>
    <t>г. Самара, ул. Энтузиастов, д. 103</t>
  </si>
  <si>
    <t>Г1-9504</t>
  </si>
  <si>
    <t>г. Самара, ул. Энтузиастов, д. 84</t>
  </si>
  <si>
    <t>Г1-9506</t>
  </si>
  <si>
    <t>г. Самара, ул. Энтузиастов, д. 85</t>
  </si>
  <si>
    <t>Г1-9515</t>
  </si>
  <si>
    <t>г. Самара, ул. Энтузиастов, д. 95</t>
  </si>
  <si>
    <t>Г1-9517</t>
  </si>
  <si>
    <t>г. Самара, ул. Энтузиастов, д. 97 А</t>
  </si>
  <si>
    <t>Г1-9540</t>
  </si>
  <si>
    <t>г. Самара, ул. Юбилейная, д. 45/14</t>
  </si>
  <si>
    <t>Г1-9544</t>
  </si>
  <si>
    <t>г. Самара, ул. Юбилейная, д. 49</t>
  </si>
  <si>
    <t>Г1-9550</t>
  </si>
  <si>
    <t>г. Самара, ул. Юбилейная, д. 52</t>
  </si>
  <si>
    <t>Г1-9552</t>
  </si>
  <si>
    <t>г. Самара, ул. Юбилейная, д. 52 Б</t>
  </si>
  <si>
    <t>Г1-9555</t>
  </si>
  <si>
    <t>г. Самара, ул. Юбилейная, д. 54 А</t>
  </si>
  <si>
    <t>Г1-9556</t>
  </si>
  <si>
    <t>г. Самара, ул. Юбилейная, д. 54 Б</t>
  </si>
  <si>
    <t>Г1-9581</t>
  </si>
  <si>
    <t>г. Самара, ул. Ярмарочная, д. 16</t>
  </si>
  <si>
    <t>Г1-9601</t>
  </si>
  <si>
    <t>г. Самара, Чкаловский спуск, д. 2</t>
  </si>
  <si>
    <t>панельный</t>
  </si>
  <si>
    <t>кирпичный</t>
  </si>
  <si>
    <t>2003; 2006; 2010</t>
  </si>
  <si>
    <t>2005; 2012</t>
  </si>
  <si>
    <t>блочный</t>
  </si>
  <si>
    <t>2007; 2008; 2010</t>
  </si>
  <si>
    <t>2001; 2006; 2008</t>
  </si>
  <si>
    <t>деревянный</t>
  </si>
  <si>
    <t>блочная</t>
  </si>
  <si>
    <t>кирпичная</t>
  </si>
  <si>
    <t>г. Самара, ул. Магнитный переулок, д. 5</t>
  </si>
  <si>
    <t>г. Самара, ул. Партизанская, д. 110</t>
  </si>
  <si>
    <t>г. Самара, ул. Ленинградская, д. 83</t>
  </si>
  <si>
    <t>Г1-6913</t>
  </si>
  <si>
    <t>г. Самара, ул. Промышленности, д. 37</t>
  </si>
  <si>
    <t>Г1-9150</t>
  </si>
  <si>
    <t>г. Самара, ул. Чапаевская, д. 120 строение 3</t>
  </si>
  <si>
    <t>4;3</t>
  </si>
  <si>
    <t>кирпичный, монолитный</t>
  </si>
  <si>
    <t>монолитный</t>
  </si>
  <si>
    <t>8;6</t>
  </si>
  <si>
    <t>1</t>
  </si>
  <si>
    <t>Г1-995</t>
  </si>
  <si>
    <t>г. Самара, переулок Долотный, д. 26 А</t>
  </si>
  <si>
    <t>Г1-1345</t>
  </si>
  <si>
    <t>г. Самара, Волжский проспект, д. 35</t>
  </si>
  <si>
    <t>Г1-1045</t>
  </si>
  <si>
    <t>г. Самара, переулок Колхозный, д. 3</t>
  </si>
  <si>
    <t>Г1-1223</t>
  </si>
  <si>
    <t>г. Самара, переулок Утевский, д. 21</t>
  </si>
  <si>
    <t>Г1-547</t>
  </si>
  <si>
    <t>г. Самара, пос. Мехзавод, квартал 11 а, д. 32</t>
  </si>
  <si>
    <t>Г1-590</t>
  </si>
  <si>
    <t>г. Самара, пос. Мехзавод, квартал 15, д. 1</t>
  </si>
  <si>
    <t>Г1-605</t>
  </si>
  <si>
    <t>г. Самара, пос. Мехзавод, квартал 15, д. 6</t>
  </si>
  <si>
    <t>Г1-609</t>
  </si>
  <si>
    <t>г. Самара, пос. Мехзавод, квартал 16, д. 1</t>
  </si>
  <si>
    <t>Г1-662</t>
  </si>
  <si>
    <t>г. Самара, пос. Мехзавод, квартал 6, д. 3</t>
  </si>
  <si>
    <t>Г1-672</t>
  </si>
  <si>
    <t>г. Самара, пос. Мехзавод, квартал 7, д. 12</t>
  </si>
  <si>
    <t>Г1-836</t>
  </si>
  <si>
    <t>г. Самара, пос. Управленческий, ул. имени Академика Н.Д.Кузнецова, д. 11</t>
  </si>
  <si>
    <t>Г1-1286</t>
  </si>
  <si>
    <t>г. Самара, проезд Девятого Мая, д. 8</t>
  </si>
  <si>
    <t>Г1-1949</t>
  </si>
  <si>
    <t>г. Самара, Пугачевский тракт, д. 33</t>
  </si>
  <si>
    <t>Г1-1962</t>
  </si>
  <si>
    <t>г. Самара, Пугачевский тракт, д. 57</t>
  </si>
  <si>
    <t>Г1-2378</t>
  </si>
  <si>
    <t>г. Самара, ул. Алексея Толстого, д. 80, строение 2</t>
  </si>
  <si>
    <t>Г1-2546</t>
  </si>
  <si>
    <t>г. Самара, ул. Арцыбушевская, д. 3 А</t>
  </si>
  <si>
    <t>Г1-2564</t>
  </si>
  <si>
    <t>г. Самара, ул. Арцыбушевская, д. 78</t>
  </si>
  <si>
    <t>Г1-2620</t>
  </si>
  <si>
    <t>г. Самара, ул. Аэродромная, д. 2</t>
  </si>
  <si>
    <t>Г1-2845</t>
  </si>
  <si>
    <t>г. Самара, ул. Больничная, д. 18</t>
  </si>
  <si>
    <t>Г1-3080</t>
  </si>
  <si>
    <t xml:space="preserve">г. Самара, ул. Венцека, д. 74/43 </t>
  </si>
  <si>
    <t>Г1-3145</t>
  </si>
  <si>
    <t>г. Самара, ул. Владимирская, д. 22</t>
  </si>
  <si>
    <t>Г1-3157</t>
  </si>
  <si>
    <t>г. Самара, ул. Владимирская, д. 41</t>
  </si>
  <si>
    <t>Г1-3545</t>
  </si>
  <si>
    <t>г. Самара, ул. Гагарина, д. 159</t>
  </si>
  <si>
    <t>Г1-3766</t>
  </si>
  <si>
    <t>г. Самара, ул. Галактионовская, д. 82 Б</t>
  </si>
  <si>
    <t>Г1-4103</t>
  </si>
  <si>
    <t>Г1-4104</t>
  </si>
  <si>
    <t>Г1-4153</t>
  </si>
  <si>
    <t>г. Самара, ул. Егорова, д. 8</t>
  </si>
  <si>
    <t>Г1-4575</t>
  </si>
  <si>
    <t>г. Самара, ул. Киевская, д. 10</t>
  </si>
  <si>
    <t>Г1-4613</t>
  </si>
  <si>
    <t>г. Самара, ул. Клиническая, д. 27</t>
  </si>
  <si>
    <t>Г1-5026</t>
  </si>
  <si>
    <t>г. Самара, ул. Ленинградская, д. 6/114, строение 2</t>
  </si>
  <si>
    <t>Г1-5027</t>
  </si>
  <si>
    <t>г. Самара, ул. Ленинградская, д. 6/114, строение 3</t>
  </si>
  <si>
    <t>Г1-5249</t>
  </si>
  <si>
    <t>г. Самара, ул. Лысвенская, д. 20</t>
  </si>
  <si>
    <t>Г1-5572</t>
  </si>
  <si>
    <t>г. Самара, ул. Молдавская, д. 9 А</t>
  </si>
  <si>
    <t>Г1-5672</t>
  </si>
  <si>
    <t>г. Самара, ул. Молодогвардейская, д. 225</t>
  </si>
  <si>
    <t>Г1-5719</t>
  </si>
  <si>
    <t>г. Самара, ул. Молодогвардейская, д. 71, строение 2</t>
  </si>
  <si>
    <t>Г1-5852</t>
  </si>
  <si>
    <t>г. Самара, ул. Мяги, д. 12</t>
  </si>
  <si>
    <t>Г1-5868</t>
  </si>
  <si>
    <t>г. Самара, ул. Мяги, д. 6</t>
  </si>
  <si>
    <t>Г1-6579</t>
  </si>
  <si>
    <t>г. Самара, ул. Партизанская, д. 70</t>
  </si>
  <si>
    <t>Г1-6811</t>
  </si>
  <si>
    <t>г. Самара, ул. Победы, д. 89</t>
  </si>
  <si>
    <t>Г1-7109</t>
  </si>
  <si>
    <t>г. Самара, ул. Садовая, д. 100/ул. Льва Толстого, д. 87, строение 2</t>
  </si>
  <si>
    <t>Г1-8383</t>
  </si>
  <si>
    <t>г. Самара, ул. Степана Разина, д. 29</t>
  </si>
  <si>
    <t>Г1-8591</t>
  </si>
  <si>
    <t>г. Самара, ул. Ташкентская, д. 214</t>
  </si>
  <si>
    <t>Г1-8704</t>
  </si>
  <si>
    <t>г. Самара, ул. Тухачевского, д. 24</t>
  </si>
  <si>
    <t>Г1-8850</t>
  </si>
  <si>
    <t>г. Самара, ул. Фестивальная, д. 3</t>
  </si>
  <si>
    <t>Г1-8852</t>
  </si>
  <si>
    <t>г. Самара, ул. Фестивальная, д. 5</t>
  </si>
  <si>
    <t>Г1-8913</t>
  </si>
  <si>
    <t>г. Самара, ул. Флотская, д. 9</t>
  </si>
  <si>
    <t>Г1-9028</t>
  </si>
  <si>
    <t>г. Самара, ул. Фрунзе, д. 60, строение 2</t>
  </si>
  <si>
    <t>Г1-9080</t>
  </si>
  <si>
    <t>г. Самара, ул. Хасановская, д. 12</t>
  </si>
  <si>
    <t>руб./кв.м (руб./лифт)</t>
  </si>
  <si>
    <t>г. Самара, ул. Каменногорская, д. 3</t>
  </si>
  <si>
    <t>г. Самара, ул. Каменногорская, д. 4</t>
  </si>
  <si>
    <t>г. Самара, ул. Каменногорская, д. 4 А</t>
  </si>
  <si>
    <t xml:space="preserve">капитального ремонта общего имущества в многоквартирных домах, расположенных на территории </t>
  </si>
  <si>
    <t xml:space="preserve">Самарской области, на 2015-2016 годы в городском округе Самара </t>
  </si>
  <si>
    <t>Таблица 1. Адресный перечень и характеристика многоквартирных домов, расположенных на территории городского                                                            округа Самара Самарской области, в отношении которых в 2015-2016 году планируется проведение капитального ремонта общего имущества</t>
  </si>
  <si>
    <t>Таблица 2. Адресный перечень и характеристика многоквартирных домов, расположенных на территории городского округа Самара Самарской области, в отношении которых в 2015-2016 году планируется проведение капитального ремонта общего имущества, по видам ремонтных работ</t>
  </si>
  <si>
    <t>г. Самара, ул. Дружбы Народов, д. 2</t>
  </si>
  <si>
    <t>г. Самара, ул. Дружбы Народов, д. 6</t>
  </si>
  <si>
    <t>2004; 2005</t>
  </si>
  <si>
    <t>Заместитель главы городского округа – руководитель Департамента жилищно-коммунального хозяйства городского округа Самара</t>
  </si>
  <si>
    <t>Б.Ю.Корчуганов</t>
  </si>
  <si>
    <t>от 31.12.2015 № 1674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</si>
</sst>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sz val="25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A4FEC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" fillId="0" borderId="0"/>
    <xf numFmtId="0" fontId="10" fillId="0" borderId="0"/>
    <xf numFmtId="0" fontId="8" fillId="0" borderId="0"/>
    <xf numFmtId="0" fontId="9" fillId="0" borderId="0"/>
    <xf numFmtId="0" fontId="1" fillId="0" borderId="0"/>
  </cellStyleXfs>
  <cellXfs count="550">
    <xf numFmtId="0" fontId="0" fillId="0" borderId="0" xfId="0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" fontId="13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13" fillId="2" borderId="1" xfId="5" applyNumberFormat="1" applyFont="1" applyFill="1" applyBorder="1" applyAlignment="1" applyProtection="1">
      <alignment horizontal="center" vertical="center" wrapText="1"/>
      <protection hidden="1"/>
    </xf>
    <xf numFmtId="165" fontId="13" fillId="2" borderId="1" xfId="5" applyNumberFormat="1" applyFont="1" applyFill="1" applyBorder="1" applyAlignment="1" applyProtection="1">
      <alignment horizontal="center" vertical="center" wrapText="1"/>
      <protection hidden="1"/>
    </xf>
    <xf numFmtId="4" fontId="12" fillId="0" borderId="1" xfId="0" applyNumberFormat="1" applyFont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5" applyNumberFormat="1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165" fontId="13" fillId="2" borderId="1" xfId="5" applyNumberFormat="1" applyFont="1" applyFill="1" applyBorder="1" applyAlignment="1">
      <alignment horizontal="center" vertical="center" wrapText="1"/>
    </xf>
    <xf numFmtId="165" fontId="13" fillId="2" borderId="1" xfId="5" applyNumberFormat="1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/>
    </xf>
    <xf numFmtId="165" fontId="12" fillId="2" borderId="1" xfId="5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0" fontId="13" fillId="2" borderId="1" xfId="5" applyNumberFormat="1" applyFont="1" applyFill="1" applyBorder="1" applyAlignment="1">
      <alignment horizontal="center"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5" fontId="15" fillId="2" borderId="1" xfId="5" applyNumberFormat="1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left" vertical="center"/>
    </xf>
    <xf numFmtId="0" fontId="13" fillId="2" borderId="1" xfId="5" applyFont="1" applyFill="1" applyBorder="1" applyAlignment="1">
      <alignment horizontal="left" vertical="center" wrapText="1"/>
    </xf>
    <xf numFmtId="165" fontId="15" fillId="3" borderId="1" xfId="5" applyNumberFormat="1" applyFont="1" applyFill="1" applyBorder="1" applyAlignment="1">
      <alignment horizontal="center" vertical="center"/>
    </xf>
    <xf numFmtId="165" fontId="12" fillId="2" borderId="1" xfId="5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4" applyNumberFormat="1" applyFont="1" applyFill="1" applyBorder="1" applyAlignment="1">
      <alignment horizontal="left" vertical="center" wrapText="1"/>
    </xf>
    <xf numFmtId="165" fontId="13" fillId="2" borderId="1" xfId="11" applyNumberFormat="1" applyFont="1" applyFill="1" applyBorder="1" applyAlignment="1">
      <alignment horizontal="center" vertical="center"/>
    </xf>
    <xf numFmtId="0" fontId="13" fillId="2" borderId="1" xfId="11" applyFont="1" applyFill="1" applyBorder="1" applyAlignment="1">
      <alignment horizontal="center" vertical="center"/>
    </xf>
    <xf numFmtId="3" fontId="13" fillId="2" borderId="1" xfId="5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/>
    <xf numFmtId="0" fontId="11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center" wrapText="1"/>
    </xf>
    <xf numFmtId="1" fontId="13" fillId="2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0" applyFont="1" applyBorder="1"/>
    <xf numFmtId="4" fontId="12" fillId="2" borderId="1" xfId="0" applyNumberFormat="1" applyFont="1" applyFill="1" applyBorder="1" applyAlignment="1">
      <alignment horizontal="center"/>
    </xf>
    <xf numFmtId="0" fontId="13" fillId="2" borderId="1" xfId="2" applyFont="1" applyFill="1" applyBorder="1" applyAlignment="1">
      <alignment vertical="center"/>
    </xf>
    <xf numFmtId="0" fontId="13" fillId="2" borderId="1" xfId="1" applyFont="1" applyFill="1" applyBorder="1" applyAlignment="1"/>
    <xf numFmtId="0" fontId="13" fillId="2" borderId="1" xfId="1" applyFont="1" applyFill="1" applyBorder="1" applyAlignment="1">
      <alignment vertical="center" wrapText="1"/>
    </xf>
    <xf numFmtId="0" fontId="13" fillId="2" borderId="1" xfId="3" applyFont="1" applyFill="1" applyBorder="1" applyAlignment="1"/>
    <xf numFmtId="0" fontId="4" fillId="2" borderId="1" xfId="0" applyFont="1" applyFill="1" applyBorder="1"/>
    <xf numFmtId="0" fontId="13" fillId="2" borderId="1" xfId="4" applyFont="1" applyFill="1" applyBorder="1" applyAlignment="1"/>
    <xf numFmtId="1" fontId="13" fillId="2" borderId="1" xfId="3" applyNumberFormat="1" applyFont="1" applyFill="1" applyBorder="1" applyAlignment="1" applyProtection="1">
      <alignment vertical="center" wrapText="1"/>
      <protection hidden="1"/>
    </xf>
    <xf numFmtId="0" fontId="13" fillId="2" borderId="1" xfId="6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0" fontId="13" fillId="2" borderId="1" xfId="1" applyFont="1" applyFill="1" applyBorder="1" applyAlignment="1">
      <alignment wrapText="1"/>
    </xf>
    <xf numFmtId="0" fontId="13" fillId="2" borderId="1" xfId="1" applyFont="1" applyFill="1" applyBorder="1" applyAlignment="1">
      <alignment vertical="center"/>
    </xf>
    <xf numFmtId="0" fontId="13" fillId="2" borderId="1" xfId="2" applyFont="1" applyFill="1" applyBorder="1" applyAlignment="1">
      <alignment vertical="center" wrapText="1"/>
    </xf>
    <xf numFmtId="0" fontId="13" fillId="2" borderId="1" xfId="5" applyFont="1" applyFill="1" applyBorder="1" applyAlignment="1">
      <alignment vertical="center"/>
    </xf>
    <xf numFmtId="0" fontId="13" fillId="2" borderId="1" xfId="7" applyFont="1" applyFill="1" applyBorder="1" applyAlignment="1">
      <alignment vertical="center" wrapText="1"/>
    </xf>
    <xf numFmtId="0" fontId="13" fillId="2" borderId="1" xfId="8" applyFont="1" applyFill="1" applyBorder="1" applyAlignment="1">
      <alignment vertical="center"/>
    </xf>
    <xf numFmtId="0" fontId="13" fillId="2" borderId="1" xfId="3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4" fontId="16" fillId="0" borderId="1" xfId="5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1" xfId="5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/>
    </xf>
    <xf numFmtId="4" fontId="19" fillId="0" borderId="1" xfId="5" applyNumberFormat="1" applyFont="1" applyFill="1" applyBorder="1" applyAlignment="1">
      <alignment horizontal="center" vertical="center" wrapText="1"/>
    </xf>
    <xf numFmtId="4" fontId="19" fillId="0" borderId="1" xfId="5" applyNumberFormat="1" applyFont="1" applyFill="1" applyBorder="1" applyAlignment="1">
      <alignment horizontal="center" vertical="center"/>
    </xf>
    <xf numFmtId="4" fontId="17" fillId="0" borderId="1" xfId="5" applyNumberFormat="1" applyFont="1" applyFill="1" applyBorder="1" applyAlignment="1" applyProtection="1">
      <alignment horizontal="center" vertical="center" wrapText="1"/>
    </xf>
    <xf numFmtId="4" fontId="18" fillId="0" borderId="1" xfId="5" applyNumberFormat="1" applyFont="1" applyFill="1" applyBorder="1" applyAlignment="1">
      <alignment horizontal="center" vertical="center"/>
    </xf>
    <xf numFmtId="4" fontId="17" fillId="0" borderId="1" xfId="5" applyNumberFormat="1" applyFont="1" applyFill="1" applyBorder="1" applyAlignment="1">
      <alignment horizontal="center" vertical="center" wrapText="1"/>
    </xf>
    <xf numFmtId="4" fontId="16" fillId="0" borderId="1" xfId="5" applyNumberFormat="1" applyFont="1" applyFill="1" applyBorder="1" applyAlignment="1" applyProtection="1">
      <alignment horizontal="center" vertical="center" wrapText="1"/>
      <protection hidden="1"/>
    </xf>
    <xf numFmtId="4" fontId="16" fillId="0" borderId="1" xfId="11" applyNumberFormat="1" applyFont="1" applyFill="1" applyBorder="1" applyAlignment="1">
      <alignment horizontal="center" vertical="center"/>
    </xf>
    <xf numFmtId="4" fontId="16" fillId="0" borderId="1" xfId="3" applyNumberFormat="1" applyFont="1" applyFill="1" applyBorder="1" applyAlignment="1">
      <alignment horizontal="center" vertical="center"/>
    </xf>
    <xf numFmtId="0" fontId="17" fillId="0" borderId="0" xfId="0" applyFont="1"/>
    <xf numFmtId="4" fontId="17" fillId="2" borderId="1" xfId="0" applyNumberFormat="1" applyFont="1" applyFill="1" applyBorder="1" applyAlignment="1">
      <alignment horizontal="center" vertical="center"/>
    </xf>
    <xf numFmtId="4" fontId="19" fillId="2" borderId="1" xfId="5" applyNumberFormat="1" applyFont="1" applyFill="1" applyBorder="1" applyAlignment="1">
      <alignment horizontal="center" vertical="center" wrapText="1"/>
    </xf>
    <xf numFmtId="4" fontId="16" fillId="2" borderId="1" xfId="5" applyNumberFormat="1" applyFont="1" applyFill="1" applyBorder="1" applyAlignment="1" applyProtection="1">
      <alignment horizontal="center" vertical="center" wrapText="1"/>
      <protection hidden="1"/>
    </xf>
    <xf numFmtId="4" fontId="19" fillId="2" borderId="1" xfId="5" applyNumberFormat="1" applyFont="1" applyFill="1" applyBorder="1" applyAlignment="1">
      <alignment horizontal="center" vertical="center"/>
    </xf>
    <xf numFmtId="4" fontId="17" fillId="2" borderId="1" xfId="5" applyNumberFormat="1" applyFont="1" applyFill="1" applyBorder="1" applyAlignment="1" applyProtection="1">
      <alignment horizontal="center" vertical="center" wrapText="1"/>
    </xf>
    <xf numFmtId="4" fontId="16" fillId="2" borderId="1" xfId="5" applyNumberFormat="1" applyFont="1" applyFill="1" applyBorder="1" applyAlignment="1">
      <alignment horizontal="center" vertical="center"/>
    </xf>
    <xf numFmtId="4" fontId="18" fillId="2" borderId="1" xfId="5" applyNumberFormat="1" applyFont="1" applyFill="1" applyBorder="1" applyAlignment="1">
      <alignment horizontal="center" vertical="center"/>
    </xf>
    <xf numFmtId="4" fontId="17" fillId="2" borderId="1" xfId="5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7" fillId="2" borderId="1" xfId="5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6" fillId="2" borderId="1" xfId="3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6" fillId="2" borderId="1" xfId="3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4" fillId="0" borderId="0" xfId="0" applyNumberFormat="1" applyFont="1"/>
    <xf numFmtId="0" fontId="22" fillId="0" borderId="0" xfId="0" applyFont="1" applyAlignment="1">
      <alignment horizontal="center"/>
    </xf>
    <xf numFmtId="0" fontId="0" fillId="0" borderId="0" xfId="0" applyBorder="1"/>
    <xf numFmtId="165" fontId="0" fillId="0" borderId="0" xfId="0" applyNumberFormat="1"/>
    <xf numFmtId="0" fontId="24" fillId="0" borderId="1" xfId="13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4" fillId="0" borderId="1" xfId="13" applyFont="1" applyFill="1" applyBorder="1" applyAlignment="1">
      <alignment horizontal="center" vertical="top" wrapText="1"/>
    </xf>
    <xf numFmtId="49" fontId="24" fillId="0" borderId="1" xfId="13" applyNumberFormat="1" applyFont="1" applyFill="1" applyBorder="1" applyAlignment="1">
      <alignment horizontal="center" vertical="top"/>
    </xf>
    <xf numFmtId="0" fontId="24" fillId="0" borderId="1" xfId="13" applyFont="1" applyFill="1" applyBorder="1" applyAlignment="1">
      <alignment horizontal="centerContinuous" vertical="top"/>
    </xf>
    <xf numFmtId="0" fontId="17" fillId="0" borderId="0" xfId="0" applyFont="1" applyFill="1"/>
    <xf numFmtId="0" fontId="18" fillId="2" borderId="0" xfId="5" applyFont="1" applyFill="1" applyBorder="1" applyAlignment="1">
      <alignment horizontal="center" vertical="center"/>
    </xf>
    <xf numFmtId="0" fontId="17" fillId="2" borderId="0" xfId="5" applyFont="1" applyFill="1" applyBorder="1" applyAlignment="1">
      <alignment horizontal="center" vertical="center"/>
    </xf>
    <xf numFmtId="4" fontId="16" fillId="2" borderId="0" xfId="5" applyNumberFormat="1" applyFont="1" applyFill="1" applyBorder="1" applyAlignment="1">
      <alignment horizontal="center" vertical="center"/>
    </xf>
    <xf numFmtId="4" fontId="17" fillId="2" borderId="0" xfId="5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" fontId="16" fillId="2" borderId="0" xfId="5" applyNumberFormat="1" applyFont="1" applyFill="1" applyBorder="1" applyAlignment="1" applyProtection="1">
      <alignment horizontal="center" vertical="center" wrapText="1"/>
      <protection hidden="1"/>
    </xf>
    <xf numFmtId="4" fontId="16" fillId="2" borderId="0" xfId="12" applyNumberFormat="1" applyFont="1" applyFill="1" applyBorder="1" applyAlignment="1">
      <alignment horizontal="center" vertical="center"/>
    </xf>
    <xf numFmtId="4" fontId="16" fillId="2" borderId="0" xfId="5" applyNumberFormat="1" applyFont="1" applyFill="1" applyBorder="1" applyAlignment="1" applyProtection="1">
      <alignment horizontal="center" vertical="center" wrapText="1"/>
      <protection hidden="1"/>
    </xf>
    <xf numFmtId="49" fontId="18" fillId="2" borderId="0" xfId="13" applyNumberFormat="1" applyFont="1" applyFill="1" applyBorder="1" applyAlignment="1">
      <alignment horizontal="left" vertical="top" wrapText="1"/>
    </xf>
    <xf numFmtId="0" fontId="18" fillId="2" borderId="0" xfId="13" applyFont="1" applyFill="1" applyBorder="1" applyAlignment="1">
      <alignment horizontal="left" vertical="top" wrapText="1"/>
    </xf>
    <xf numFmtId="0" fontId="17" fillId="2" borderId="0" xfId="5" applyNumberFormat="1" applyFont="1" applyFill="1" applyBorder="1" applyAlignment="1">
      <alignment horizontal="center" vertical="center"/>
    </xf>
    <xf numFmtId="4" fontId="16" fillId="2" borderId="0" xfId="1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16" fillId="2" borderId="0" xfId="5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5" applyFont="1" applyFill="1" applyBorder="1" applyAlignment="1">
      <alignment horizontal="center" vertical="center" wrapText="1"/>
    </xf>
    <xf numFmtId="0" fontId="18" fillId="2" borderId="0" xfId="5" applyFont="1" applyFill="1" applyBorder="1" applyAlignment="1">
      <alignment horizontal="center" vertical="center" wrapText="1"/>
    </xf>
    <xf numFmtId="4" fontId="18" fillId="2" borderId="0" xfId="5" applyNumberFormat="1" applyFont="1" applyFill="1" applyBorder="1" applyAlignment="1">
      <alignment horizontal="center" vertical="center"/>
    </xf>
    <xf numFmtId="4" fontId="16" fillId="2" borderId="0" xfId="3" applyNumberFormat="1" applyFont="1" applyFill="1" applyBorder="1" applyAlignment="1">
      <alignment horizontal="center" vertical="center"/>
    </xf>
    <xf numFmtId="0" fontId="16" fillId="2" borderId="0" xfId="2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3" fontId="17" fillId="0" borderId="0" xfId="0" applyNumberFormat="1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center" vertical="center"/>
    </xf>
    <xf numFmtId="4" fontId="16" fillId="2" borderId="0" xfId="5" applyNumberFormat="1" applyFont="1" applyFill="1" applyBorder="1" applyAlignment="1">
      <alignment horizontal="center" vertical="center" wrapText="1"/>
    </xf>
    <xf numFmtId="0" fontId="16" fillId="2" borderId="0" xfId="5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5" applyNumberFormat="1" applyFont="1" applyFill="1" applyBorder="1" applyAlignment="1">
      <alignment horizontal="center" vertical="center"/>
    </xf>
    <xf numFmtId="0" fontId="17" fillId="2" borderId="0" xfId="5" applyNumberFormat="1" applyFont="1" applyFill="1" applyBorder="1" applyAlignment="1">
      <alignment horizontal="center" vertical="center" wrapText="1"/>
    </xf>
    <xf numFmtId="0" fontId="17" fillId="2" borderId="0" xfId="5" applyFont="1" applyFill="1" applyBorder="1" applyAlignment="1">
      <alignment horizontal="center" vertical="center" wrapText="1"/>
    </xf>
    <xf numFmtId="4" fontId="18" fillId="2" borderId="0" xfId="5" applyNumberFormat="1" applyFont="1" applyFill="1" applyBorder="1" applyAlignment="1">
      <alignment horizontal="center" vertical="center" wrapText="1"/>
    </xf>
    <xf numFmtId="4" fontId="17" fillId="2" borderId="0" xfId="5" applyNumberFormat="1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4" fontId="16" fillId="2" borderId="0" xfId="2" applyNumberFormat="1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 wrapText="1"/>
    </xf>
    <xf numFmtId="4" fontId="16" fillId="2" borderId="0" xfId="1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4" fontId="19" fillId="2" borderId="0" xfId="5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 wrapText="1"/>
    </xf>
    <xf numFmtId="4" fontId="16" fillId="2" borderId="0" xfId="3" applyNumberFormat="1" applyFont="1" applyFill="1" applyBorder="1" applyAlignment="1">
      <alignment horizontal="center" vertical="center" wrapText="1"/>
    </xf>
    <xf numFmtId="0" fontId="18" fillId="2" borderId="0" xfId="10" applyNumberFormat="1" applyFont="1" applyFill="1" applyBorder="1" applyAlignment="1">
      <alignment horizontal="center" vertical="center" wrapText="1"/>
    </xf>
    <xf numFmtId="0" fontId="18" fillId="2" borderId="0" xfId="4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7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top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3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5" applyFont="1" applyFill="1" applyBorder="1" applyAlignment="1">
      <alignment horizontal="center" vertical="center"/>
    </xf>
    <xf numFmtId="165" fontId="2" fillId="2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165" fontId="2" fillId="2" borderId="1" xfId="5" applyNumberFormat="1" applyFont="1" applyFill="1" applyBorder="1" applyAlignment="1">
      <alignment horizontal="center" vertical="center" wrapText="1"/>
    </xf>
    <xf numFmtId="165" fontId="23" fillId="2" borderId="1" xfId="5" applyNumberFormat="1" applyFont="1" applyFill="1" applyBorder="1" applyAlignment="1">
      <alignment horizontal="center" vertical="center" wrapText="1"/>
    </xf>
    <xf numFmtId="0" fontId="23" fillId="2" borderId="1" xfId="5" applyFont="1" applyFill="1" applyBorder="1" applyAlignment="1">
      <alignment horizontal="center" vertical="center" wrapText="1"/>
    </xf>
    <xf numFmtId="1" fontId="23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23" fillId="2" borderId="1" xfId="5" applyFont="1" applyFill="1" applyBorder="1" applyAlignment="1">
      <alignment horizontal="center" vertical="center"/>
    </xf>
    <xf numFmtId="0" fontId="24" fillId="2" borderId="1" xfId="5" applyFont="1" applyFill="1" applyBorder="1" applyAlignment="1">
      <alignment horizontal="center" vertical="center"/>
    </xf>
    <xf numFmtId="165" fontId="23" fillId="2" borderId="1" xfId="5" applyNumberFormat="1" applyFont="1" applyFill="1" applyBorder="1" applyAlignment="1">
      <alignment horizontal="center" vertical="center"/>
    </xf>
    <xf numFmtId="165" fontId="25" fillId="3" borderId="1" xfId="5" applyNumberFormat="1" applyFont="1" applyFill="1" applyBorder="1" applyAlignment="1">
      <alignment horizontal="center" vertical="center"/>
    </xf>
    <xf numFmtId="165" fontId="23" fillId="2" borderId="1" xfId="1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3" fillId="2" borderId="1" xfId="3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center" vertical="center"/>
    </xf>
    <xf numFmtId="165" fontId="25" fillId="2" borderId="1" xfId="5" applyNumberFormat="1" applyFont="1" applyFill="1" applyBorder="1" applyAlignment="1">
      <alignment horizontal="center" vertical="center"/>
    </xf>
    <xf numFmtId="0" fontId="23" fillId="2" borderId="1" xfId="5" applyNumberFormat="1" applyFont="1" applyFill="1" applyBorder="1" applyAlignment="1">
      <alignment horizontal="center" vertical="center"/>
    </xf>
    <xf numFmtId="0" fontId="23" fillId="2" borderId="1" xfId="5" applyNumberFormat="1" applyFont="1" applyFill="1" applyBorder="1" applyAlignment="1">
      <alignment horizontal="center" vertical="center" wrapText="1"/>
    </xf>
    <xf numFmtId="0" fontId="23" fillId="2" borderId="1" xfId="11" applyFont="1" applyFill="1" applyBorder="1" applyAlignment="1">
      <alignment horizontal="center" vertical="center"/>
    </xf>
    <xf numFmtId="3" fontId="23" fillId="2" borderId="1" xfId="5" applyNumberFormat="1" applyFont="1" applyFill="1" applyBorder="1" applyAlignment="1">
      <alignment horizontal="center" vertical="center"/>
    </xf>
    <xf numFmtId="4" fontId="23" fillId="0" borderId="1" xfId="2" applyNumberFormat="1" applyFont="1" applyFill="1" applyBorder="1" applyAlignment="1">
      <alignment horizontal="center" vertical="center"/>
    </xf>
    <xf numFmtId="0" fontId="24" fillId="0" borderId="1" xfId="13" applyFont="1" applyFill="1" applyBorder="1" applyAlignment="1">
      <alignment horizontal="centerContinuous" vertical="top" wrapText="1"/>
    </xf>
    <xf numFmtId="3" fontId="2" fillId="0" borderId="1" xfId="5" applyNumberFormat="1" applyFont="1" applyFill="1" applyBorder="1" applyAlignment="1">
      <alignment horizontal="center" vertical="center" wrapText="1"/>
    </xf>
    <xf numFmtId="4" fontId="25" fillId="0" borderId="1" xfId="5" applyNumberFormat="1" applyFont="1" applyFill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 wrapText="1"/>
    </xf>
    <xf numFmtId="3" fontId="25" fillId="0" borderId="1" xfId="5" applyNumberFormat="1" applyFont="1" applyFill="1" applyBorder="1" applyAlignment="1" applyProtection="1">
      <alignment horizontal="center" vertical="center" wrapText="1"/>
      <protection hidden="1"/>
    </xf>
    <xf numFmtId="3" fontId="23" fillId="0" borderId="1" xfId="5" applyNumberFormat="1" applyFont="1" applyFill="1" applyBorder="1" applyAlignment="1" applyProtection="1">
      <alignment horizontal="center" vertical="center" wrapText="1"/>
      <protection hidden="1"/>
    </xf>
    <xf numFmtId="4" fontId="25" fillId="0" borderId="1" xfId="5" applyNumberFormat="1" applyFont="1" applyFill="1" applyBorder="1" applyAlignment="1">
      <alignment horizontal="center" vertical="center"/>
    </xf>
    <xf numFmtId="4" fontId="23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5" applyNumberFormat="1" applyFont="1" applyFill="1" applyBorder="1" applyAlignment="1" applyProtection="1">
      <alignment horizontal="center" vertical="center" wrapText="1"/>
    </xf>
    <xf numFmtId="3" fontId="23" fillId="0" borderId="1" xfId="4" applyNumberFormat="1" applyFont="1" applyFill="1" applyBorder="1" applyAlignment="1">
      <alignment horizontal="center" vertical="center"/>
    </xf>
    <xf numFmtId="3" fontId="23" fillId="0" borderId="1" xfId="5" applyNumberFormat="1" applyFont="1" applyFill="1" applyBorder="1" applyAlignment="1">
      <alignment horizontal="center" vertical="center"/>
    </xf>
    <xf numFmtId="4" fontId="23" fillId="0" borderId="1" xfId="5" applyNumberFormat="1" applyFont="1" applyFill="1" applyBorder="1" applyAlignment="1">
      <alignment horizontal="center" vertical="center"/>
    </xf>
    <xf numFmtId="3" fontId="24" fillId="0" borderId="1" xfId="5" applyNumberFormat="1" applyFont="1" applyFill="1" applyBorder="1" applyAlignment="1">
      <alignment horizontal="center" vertical="center"/>
    </xf>
    <xf numFmtId="4" fontId="24" fillId="0" borderId="1" xfId="5" applyNumberFormat="1" applyFont="1" applyFill="1" applyBorder="1" applyAlignment="1">
      <alignment horizontal="center" vertical="center"/>
    </xf>
    <xf numFmtId="4" fontId="23" fillId="0" borderId="1" xfId="5" applyNumberFormat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4" fontId="23" fillId="0" borderId="1" xfId="1" applyNumberFormat="1" applyFont="1" applyFill="1" applyBorder="1" applyAlignment="1">
      <alignment horizontal="center" vertical="center"/>
    </xf>
    <xf numFmtId="4" fontId="2" fillId="0" borderId="1" xfId="5" applyNumberFormat="1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/>
    </xf>
    <xf numFmtId="4" fontId="2" fillId="0" borderId="1" xfId="5" applyNumberFormat="1" applyFont="1" applyFill="1" applyBorder="1" applyAlignment="1">
      <alignment horizontal="center" vertical="center"/>
    </xf>
    <xf numFmtId="4" fontId="23" fillId="0" borderId="1" xfId="12" applyNumberFormat="1" applyFont="1" applyFill="1" applyBorder="1" applyAlignment="1">
      <alignment horizontal="center" vertical="center"/>
    </xf>
    <xf numFmtId="4" fontId="23" fillId="0" borderId="1" xfId="5" applyNumberFormat="1" applyFont="1" applyFill="1" applyBorder="1" applyAlignment="1" applyProtection="1">
      <alignment horizontal="center" vertical="center" wrapText="1"/>
      <protection hidden="1"/>
    </xf>
    <xf numFmtId="3" fontId="23" fillId="0" borderId="1" xfId="2" applyNumberFormat="1" applyFont="1" applyFill="1" applyBorder="1" applyAlignment="1">
      <alignment horizontal="center"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3" fontId="23" fillId="0" borderId="1" xfId="7" applyNumberFormat="1" applyFont="1" applyFill="1" applyBorder="1" applyAlignment="1">
      <alignment horizontal="center" vertical="center" wrapText="1"/>
    </xf>
    <xf numFmtId="4" fontId="23" fillId="0" borderId="1" xfId="7" applyNumberFormat="1" applyFont="1" applyFill="1" applyBorder="1" applyAlignment="1">
      <alignment horizontal="center" vertical="center" wrapText="1"/>
    </xf>
    <xf numFmtId="4" fontId="24" fillId="0" borderId="1" xfId="5" applyNumberFormat="1" applyFont="1" applyFill="1" applyBorder="1" applyAlignment="1">
      <alignment horizontal="center" vertical="center" wrapText="1"/>
    </xf>
    <xf numFmtId="4" fontId="23" fillId="0" borderId="1" xfId="11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>
      <alignment horizontal="center" vertical="center"/>
    </xf>
    <xf numFmtId="4" fontId="23" fillId="0" borderId="1" xfId="3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 applyProtection="1">
      <alignment horizontal="center" vertical="center"/>
    </xf>
    <xf numFmtId="4" fontId="23" fillId="0" borderId="1" xfId="5" applyNumberFormat="1" applyFont="1" applyFill="1" applyBorder="1" applyAlignment="1" applyProtection="1">
      <alignment horizontal="center" vertical="center"/>
    </xf>
    <xf numFmtId="3" fontId="24" fillId="0" borderId="1" xfId="10" applyNumberFormat="1" applyFont="1" applyFill="1" applyBorder="1" applyAlignment="1">
      <alignment horizontal="center" vertical="center" wrapText="1"/>
    </xf>
    <xf numFmtId="3" fontId="23" fillId="0" borderId="1" xfId="11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4" fillId="0" borderId="1" xfId="4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5" fillId="2" borderId="1" xfId="5" applyNumberFormat="1" applyFont="1" applyFill="1" applyBorder="1" applyAlignment="1">
      <alignment horizontal="center" vertical="center" wrapText="1"/>
    </xf>
    <xf numFmtId="4" fontId="23" fillId="2" borderId="1" xfId="12" applyNumberFormat="1" applyFont="1" applyFill="1" applyBorder="1" applyAlignment="1">
      <alignment horizontal="center" vertical="center"/>
    </xf>
    <xf numFmtId="4" fontId="23" fillId="2" borderId="1" xfId="5" applyNumberFormat="1" applyFont="1" applyFill="1" applyBorder="1" applyAlignment="1" applyProtection="1">
      <alignment horizontal="center" vertical="center" wrapText="1"/>
      <protection hidden="1"/>
    </xf>
    <xf numFmtId="1" fontId="25" fillId="2" borderId="1" xfId="5" applyNumberFormat="1" applyFont="1" applyFill="1" applyBorder="1" applyAlignment="1" applyProtection="1">
      <alignment horizontal="center" vertical="center" wrapText="1"/>
      <protection hidden="1"/>
    </xf>
    <xf numFmtId="4" fontId="25" fillId="2" borderId="1" xfId="5" applyNumberFormat="1" applyFont="1" applyFill="1" applyBorder="1" applyAlignment="1">
      <alignment horizontal="center" vertical="center"/>
    </xf>
    <xf numFmtId="4" fontId="23" fillId="2" borderId="1" xfId="5" applyNumberFormat="1" applyFont="1" applyFill="1" applyBorder="1" applyAlignment="1" applyProtection="1">
      <alignment horizontal="center" vertical="center" wrapText="1"/>
    </xf>
    <xf numFmtId="4" fontId="2" fillId="2" borderId="1" xfId="5" applyNumberFormat="1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>
      <alignment horizontal="center" vertical="center"/>
    </xf>
    <xf numFmtId="4" fontId="23" fillId="2" borderId="1" xfId="5" applyNumberFormat="1" applyFont="1" applyFill="1" applyBorder="1" applyAlignment="1">
      <alignment horizontal="center" vertical="center"/>
    </xf>
    <xf numFmtId="4" fontId="24" fillId="2" borderId="1" xfId="5" applyNumberFormat="1" applyFont="1" applyFill="1" applyBorder="1" applyAlignment="1">
      <alignment horizontal="center" vertical="center"/>
    </xf>
    <xf numFmtId="1" fontId="25" fillId="2" borderId="1" xfId="3" applyNumberFormat="1" applyFont="1" applyFill="1" applyBorder="1" applyAlignment="1" applyProtection="1">
      <alignment horizontal="center" vertical="center" wrapText="1"/>
      <protection hidden="1"/>
    </xf>
    <xf numFmtId="4" fontId="25" fillId="2" borderId="1" xfId="3" applyNumberFormat="1" applyFont="1" applyFill="1" applyBorder="1" applyAlignment="1" applyProtection="1">
      <alignment horizontal="center" vertical="center" wrapText="1"/>
    </xf>
    <xf numFmtId="4" fontId="2" fillId="2" borderId="1" xfId="5" applyNumberFormat="1" applyFont="1" applyFill="1" applyBorder="1" applyAlignment="1">
      <alignment horizontal="center" vertical="center"/>
    </xf>
    <xf numFmtId="4" fontId="23" fillId="2" borderId="1" xfId="5" applyNumberFormat="1" applyFont="1" applyFill="1" applyBorder="1" applyAlignment="1">
      <alignment horizontal="center" vertical="center" wrapText="1"/>
    </xf>
    <xf numFmtId="4" fontId="2" fillId="2" borderId="1" xfId="5" applyNumberFormat="1" applyFont="1" applyFill="1" applyBorder="1" applyAlignment="1">
      <alignment horizontal="center" vertical="center" wrapText="1"/>
    </xf>
    <xf numFmtId="1" fontId="23" fillId="2" borderId="1" xfId="3" applyNumberFormat="1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4" fontId="23" fillId="2" borderId="1" xfId="2" applyNumberFormat="1" applyFont="1" applyFill="1" applyBorder="1" applyAlignment="1">
      <alignment horizontal="center" vertical="center"/>
    </xf>
    <xf numFmtId="4" fontId="23" fillId="2" borderId="1" xfId="1" applyNumberFormat="1" applyFont="1" applyFill="1" applyBorder="1" applyAlignment="1">
      <alignment horizontal="center" vertical="center"/>
    </xf>
    <xf numFmtId="0" fontId="24" fillId="2" borderId="1" xfId="5" applyFont="1" applyFill="1" applyBorder="1" applyAlignment="1">
      <alignment horizontal="center" vertical="center" wrapText="1"/>
    </xf>
    <xf numFmtId="4" fontId="24" fillId="2" borderId="1" xfId="5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4" fontId="23" fillId="2" borderId="1" xfId="2" applyNumberFormat="1" applyFont="1" applyFill="1" applyBorder="1" applyAlignment="1">
      <alignment horizontal="center" vertical="center" wrapText="1"/>
    </xf>
    <xf numFmtId="4" fontId="23" fillId="2" borderId="1" xfId="1" applyNumberFormat="1" applyFont="1" applyFill="1" applyBorder="1" applyAlignment="1">
      <alignment horizontal="center" vertical="center" wrapText="1"/>
    </xf>
    <xf numFmtId="4" fontId="23" fillId="2" borderId="1" xfId="3" applyNumberFormat="1" applyFont="1" applyFill="1" applyBorder="1" applyAlignment="1">
      <alignment horizontal="center" vertical="center"/>
    </xf>
    <xf numFmtId="0" fontId="23" fillId="2" borderId="1" xfId="7" applyFont="1" applyFill="1" applyBorder="1" applyAlignment="1">
      <alignment horizontal="center" vertical="center" wrapText="1"/>
    </xf>
    <xf numFmtId="4" fontId="23" fillId="2" borderId="1" xfId="7" applyNumberFormat="1" applyFont="1" applyFill="1" applyBorder="1" applyAlignment="1">
      <alignment horizontal="center" vertical="center" wrapText="1"/>
    </xf>
    <xf numFmtId="1" fontId="23" fillId="2" borderId="1" xfId="5" applyNumberFormat="1" applyFont="1" applyFill="1" applyBorder="1" applyAlignment="1">
      <alignment horizontal="center" vertical="center" wrapText="1"/>
    </xf>
    <xf numFmtId="0" fontId="23" fillId="2" borderId="1" xfId="9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4" fontId="23" fillId="2" borderId="1" xfId="3" applyNumberFormat="1" applyFont="1" applyFill="1" applyBorder="1" applyAlignment="1">
      <alignment horizontal="center" vertical="center" wrapText="1"/>
    </xf>
    <xf numFmtId="3" fontId="23" fillId="2" borderId="1" xfId="5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6" fontId="25" fillId="0" borderId="1" xfId="5" applyNumberFormat="1" applyFont="1" applyFill="1" applyBorder="1" applyAlignment="1">
      <alignment horizontal="center" vertical="center" wrapText="1"/>
    </xf>
    <xf numFmtId="3" fontId="25" fillId="0" borderId="1" xfId="5" applyNumberFormat="1" applyFont="1" applyFill="1" applyBorder="1" applyAlignment="1">
      <alignment horizontal="center" vertical="center" wrapText="1"/>
    </xf>
    <xf numFmtId="166" fontId="24" fillId="0" borderId="1" xfId="13" applyNumberFormat="1" applyFont="1" applyFill="1" applyBorder="1" applyAlignment="1">
      <alignment horizontal="centerContinuous" vertical="top" wrapText="1"/>
    </xf>
    <xf numFmtId="165" fontId="24" fillId="0" borderId="1" xfId="13" applyNumberFormat="1" applyFont="1" applyFill="1" applyBorder="1" applyAlignment="1">
      <alignment horizontal="center" vertical="top" wrapText="1"/>
    </xf>
    <xf numFmtId="165" fontId="24" fillId="0" borderId="1" xfId="13" applyNumberFormat="1" applyFont="1" applyFill="1" applyBorder="1" applyAlignment="1">
      <alignment horizontal="centerContinuous" vertical="top" wrapText="1"/>
    </xf>
    <xf numFmtId="165" fontId="25" fillId="0" borderId="1" xfId="5" applyNumberFormat="1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center" vertical="center" wrapText="1"/>
    </xf>
    <xf numFmtId="0" fontId="23" fillId="0" borderId="1" xfId="2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5" fontId="23" fillId="0" borderId="1" xfId="2" applyNumberFormat="1" applyFont="1" applyFill="1" applyBorder="1" applyAlignment="1">
      <alignment horizontal="center" vertical="center"/>
    </xf>
    <xf numFmtId="165" fontId="23" fillId="0" borderId="1" xfId="1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3" fillId="0" borderId="1" xfId="3" applyNumberFormat="1" applyFont="1" applyFill="1" applyBorder="1" applyAlignment="1">
      <alignment horizontal="center" vertical="center"/>
    </xf>
    <xf numFmtId="0" fontId="24" fillId="0" borderId="1" xfId="13" applyFont="1" applyFill="1" applyBorder="1" applyAlignment="1">
      <alignment horizontal="left" vertical="center" wrapText="1"/>
    </xf>
    <xf numFmtId="0" fontId="2" fillId="0" borderId="1" xfId="13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0" fillId="0" borderId="0" xfId="0" applyFill="1"/>
    <xf numFmtId="0" fontId="23" fillId="0" borderId="1" xfId="5" applyNumberFormat="1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center" vertical="center"/>
    </xf>
    <xf numFmtId="4" fontId="0" fillId="0" borderId="0" xfId="0" applyNumberFormat="1"/>
    <xf numFmtId="4" fontId="19" fillId="4" borderId="1" xfId="5" applyNumberFormat="1" applyFont="1" applyFill="1" applyBorder="1" applyAlignment="1">
      <alignment horizontal="center" vertical="center" wrapText="1"/>
    </xf>
    <xf numFmtId="4" fontId="19" fillId="4" borderId="1" xfId="5" applyNumberFormat="1" applyFont="1" applyFill="1" applyBorder="1" applyAlignment="1">
      <alignment horizontal="center" vertical="center"/>
    </xf>
    <xf numFmtId="4" fontId="17" fillId="4" borderId="1" xfId="5" applyNumberFormat="1" applyFont="1" applyFill="1" applyBorder="1" applyAlignment="1" applyProtection="1">
      <alignment horizontal="center" vertical="center" wrapText="1"/>
    </xf>
    <xf numFmtId="4" fontId="18" fillId="4" borderId="1" xfId="5" applyNumberFormat="1" applyFont="1" applyFill="1" applyBorder="1" applyAlignment="1">
      <alignment horizontal="center" vertical="center"/>
    </xf>
    <xf numFmtId="4" fontId="16" fillId="4" borderId="1" xfId="5" applyNumberFormat="1" applyFont="1" applyFill="1" applyBorder="1" applyAlignment="1">
      <alignment horizontal="center" vertical="center"/>
    </xf>
    <xf numFmtId="4" fontId="16" fillId="4" borderId="1" xfId="5" applyNumberFormat="1" applyFont="1" applyFill="1" applyBorder="1" applyAlignment="1">
      <alignment horizontal="center" vertical="center" wrapText="1"/>
    </xf>
    <xf numFmtId="4" fontId="16" fillId="4" borderId="1" xfId="1" applyNumberFormat="1" applyFont="1" applyFill="1" applyBorder="1" applyAlignment="1">
      <alignment horizontal="center" vertical="center"/>
    </xf>
    <xf numFmtId="4" fontId="17" fillId="4" borderId="1" xfId="5" applyNumberFormat="1" applyFont="1" applyFill="1" applyBorder="1" applyAlignment="1">
      <alignment horizontal="center" vertical="center" wrapText="1"/>
    </xf>
    <xf numFmtId="4" fontId="16" fillId="4" borderId="1" xfId="5" applyNumberFormat="1" applyFont="1" applyFill="1" applyBorder="1" applyAlignment="1" applyProtection="1">
      <alignment horizontal="center" vertical="center" wrapText="1"/>
      <protection hidden="1"/>
    </xf>
    <xf numFmtId="4" fontId="17" fillId="4" borderId="1" xfId="5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16" fillId="6" borderId="1" xfId="3" applyNumberFormat="1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1" fontId="23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24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3" fontId="25" fillId="0" borderId="1" xfId="3" applyNumberFormat="1" applyFont="1" applyFill="1" applyBorder="1" applyAlignment="1" applyProtection="1">
      <alignment horizontal="center" vertical="center" wrapText="1"/>
      <protection hidden="1"/>
    </xf>
    <xf numFmtId="4" fontId="25" fillId="0" borderId="1" xfId="3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3" fontId="23" fillId="0" borderId="1" xfId="9" applyNumberFormat="1" applyFont="1" applyFill="1" applyBorder="1" applyAlignment="1">
      <alignment horizontal="center" vertical="center" wrapText="1"/>
    </xf>
    <xf numFmtId="3" fontId="24" fillId="0" borderId="1" xfId="5" applyNumberFormat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0" fontId="23" fillId="0" borderId="1" xfId="7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1" fontId="25" fillId="0" borderId="1" xfId="5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3" fillId="0" borderId="1" xfId="5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0" applyNumberFormat="1" applyFont="1" applyFill="1" applyBorder="1" applyAlignment="1">
      <alignment horizontal="center" vertical="center"/>
    </xf>
    <xf numFmtId="49" fontId="2" fillId="0" borderId="1" xfId="13" applyNumberFormat="1" applyFont="1" applyFill="1" applyBorder="1" applyAlignment="1">
      <alignment horizontal="center" vertical="top"/>
    </xf>
    <xf numFmtId="0" fontId="2" fillId="0" borderId="1" xfId="13" applyFont="1" applyFill="1" applyBorder="1" applyAlignment="1">
      <alignment horizontal="center" vertical="top" wrapText="1"/>
    </xf>
    <xf numFmtId="0" fontId="2" fillId="0" borderId="1" xfId="13" applyFont="1" applyFill="1" applyBorder="1" applyAlignment="1">
      <alignment horizontal="centerContinuous" vertical="top"/>
    </xf>
    <xf numFmtId="0" fontId="2" fillId="0" borderId="1" xfId="13" applyFont="1" applyFill="1" applyBorder="1" applyAlignment="1">
      <alignment horizontal="center" vertical="center" wrapText="1"/>
    </xf>
    <xf numFmtId="0" fontId="1" fillId="0" borderId="0" xfId="0" applyFont="1" applyFill="1"/>
    <xf numFmtId="165" fontId="2" fillId="0" borderId="1" xfId="5" applyNumberFormat="1" applyFont="1" applyFill="1" applyBorder="1" applyAlignment="1">
      <alignment horizontal="center" vertical="center"/>
    </xf>
    <xf numFmtId="1" fontId="25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5" applyNumberFormat="1" applyFont="1" applyFill="1" applyBorder="1" applyAlignment="1" applyProtection="1">
      <alignment horizontal="center" vertical="center"/>
    </xf>
    <xf numFmtId="4" fontId="2" fillId="0" borderId="2" xfId="5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4" fillId="0" borderId="2" xfId="13" applyFont="1" applyFill="1" applyBorder="1" applyAlignment="1">
      <alignment horizontal="left" vertical="top" wrapText="1"/>
    </xf>
    <xf numFmtId="49" fontId="24" fillId="0" borderId="2" xfId="13" applyNumberFormat="1" applyFont="1" applyFill="1" applyBorder="1" applyAlignment="1">
      <alignment horizontal="center" vertical="top"/>
    </xf>
    <xf numFmtId="0" fontId="24" fillId="0" borderId="2" xfId="13" applyFont="1" applyFill="1" applyBorder="1" applyAlignment="1">
      <alignment horizontal="center" vertical="top" wrapText="1"/>
    </xf>
    <xf numFmtId="0" fontId="24" fillId="0" borderId="2" xfId="13" applyFont="1" applyFill="1" applyBorder="1" applyAlignment="1">
      <alignment horizontal="center" vertical="center" wrapText="1"/>
    </xf>
    <xf numFmtId="3" fontId="2" fillId="0" borderId="2" xfId="5" applyNumberFormat="1" applyFont="1" applyFill="1" applyBorder="1" applyAlignment="1">
      <alignment horizontal="center" vertical="center"/>
    </xf>
    <xf numFmtId="0" fontId="24" fillId="0" borderId="0" xfId="13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4" fillId="0" borderId="5" xfId="13" applyFont="1" applyFill="1" applyBorder="1" applyAlignment="1">
      <alignment horizontal="center" vertical="top" wrapText="1"/>
    </xf>
    <xf numFmtId="4" fontId="19" fillId="0" borderId="5" xfId="5" applyNumberFormat="1" applyFont="1" applyFill="1" applyBorder="1" applyAlignment="1">
      <alignment horizontal="center" vertical="center" wrapText="1"/>
    </xf>
    <xf numFmtId="4" fontId="25" fillId="0" borderId="5" xfId="5" applyNumberFormat="1" applyFont="1" applyFill="1" applyBorder="1" applyAlignment="1">
      <alignment horizontal="center" vertical="center" wrapText="1"/>
    </xf>
    <xf numFmtId="4" fontId="19" fillId="0" borderId="5" xfId="5" applyNumberFormat="1" applyFont="1" applyFill="1" applyBorder="1" applyAlignment="1">
      <alignment horizontal="center" vertical="center"/>
    </xf>
    <xf numFmtId="4" fontId="17" fillId="0" borderId="5" xfId="5" applyNumberFormat="1" applyFont="1" applyFill="1" applyBorder="1" applyAlignment="1" applyProtection="1">
      <alignment horizontal="center" vertical="center" wrapText="1"/>
    </xf>
    <xf numFmtId="4" fontId="16" fillId="4" borderId="5" xfId="1" applyNumberFormat="1" applyFont="1" applyFill="1" applyBorder="1" applyAlignment="1">
      <alignment horizontal="center" vertical="center"/>
    </xf>
    <xf numFmtId="4" fontId="16" fillId="0" borderId="5" xfId="5" applyNumberFormat="1" applyFont="1" applyFill="1" applyBorder="1" applyAlignment="1">
      <alignment horizontal="center" vertical="center"/>
    </xf>
    <xf numFmtId="4" fontId="17" fillId="0" borderId="5" xfId="5" applyNumberFormat="1" applyFont="1" applyFill="1" applyBorder="1" applyAlignment="1">
      <alignment horizontal="center" vertical="center" wrapText="1"/>
    </xf>
    <xf numFmtId="4" fontId="16" fillId="0" borderId="5" xfId="5" applyNumberFormat="1" applyFont="1" applyFill="1" applyBorder="1" applyAlignment="1" applyProtection="1">
      <alignment horizontal="center" vertical="center" wrapText="1"/>
      <protection hidden="1"/>
    </xf>
    <xf numFmtId="4" fontId="16" fillId="0" borderId="5" xfId="1" applyNumberFormat="1" applyFont="1" applyFill="1" applyBorder="1" applyAlignment="1">
      <alignment horizontal="center" vertical="center"/>
    </xf>
    <xf numFmtId="4" fontId="17" fillId="0" borderId="5" xfId="5" applyNumberFormat="1" applyFont="1" applyFill="1" applyBorder="1" applyAlignment="1">
      <alignment horizontal="center" vertical="center"/>
    </xf>
    <xf numFmtId="4" fontId="17" fillId="4" borderId="5" xfId="5" applyNumberFormat="1" applyFont="1" applyFill="1" applyBorder="1" applyAlignment="1">
      <alignment horizontal="center" vertical="center"/>
    </xf>
    <xf numFmtId="4" fontId="18" fillId="0" borderId="5" xfId="5" applyNumberFormat="1" applyFont="1" applyFill="1" applyBorder="1" applyAlignment="1">
      <alignment horizontal="center" vertical="center"/>
    </xf>
    <xf numFmtId="4" fontId="19" fillId="2" borderId="5" xfId="5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4" fillId="0" borderId="2" xfId="13" applyFont="1" applyFill="1" applyBorder="1" applyAlignment="1">
      <alignment horizontal="centerContinuous" vertical="top"/>
    </xf>
    <xf numFmtId="0" fontId="2" fillId="0" borderId="2" xfId="0" applyNumberFormat="1" applyFont="1" applyFill="1" applyBorder="1" applyAlignment="1">
      <alignment horizontal="center" vertical="center" wrapText="1"/>
    </xf>
    <xf numFmtId="0" fontId="24" fillId="0" borderId="2" xfId="13" applyFont="1" applyFill="1" applyBorder="1" applyAlignment="1">
      <alignment horizontal="centerContinuous" vertical="top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2" xfId="5" applyNumberFormat="1" applyFont="1" applyFill="1" applyBorder="1" applyAlignment="1">
      <alignment horizontal="center" vertical="center" wrapText="1"/>
    </xf>
    <xf numFmtId="165" fontId="25" fillId="0" borderId="2" xfId="0" applyNumberFormat="1" applyFont="1" applyFill="1" applyBorder="1" applyAlignment="1">
      <alignment horizontal="center" vertical="center" wrapText="1"/>
    </xf>
    <xf numFmtId="4" fontId="25" fillId="0" borderId="2" xfId="5" applyNumberFormat="1" applyFont="1" applyFill="1" applyBorder="1" applyAlignment="1">
      <alignment horizontal="center" vertical="center" wrapText="1"/>
    </xf>
    <xf numFmtId="0" fontId="21" fillId="0" borderId="2" xfId="0" applyFont="1" applyFill="1" applyBorder="1"/>
    <xf numFmtId="0" fontId="26" fillId="0" borderId="2" xfId="0" applyFont="1" applyFill="1" applyBorder="1" applyAlignment="1">
      <alignment horizontal="center" vertical="center" wrapText="1"/>
    </xf>
    <xf numFmtId="3" fontId="25" fillId="0" borderId="2" xfId="5" applyNumberFormat="1" applyFont="1" applyFill="1" applyBorder="1" applyAlignment="1" applyProtection="1">
      <alignment horizontal="center" vertical="center" wrapText="1"/>
      <protection hidden="1"/>
    </xf>
    <xf numFmtId="3" fontId="23" fillId="0" borderId="2" xfId="5" applyNumberFormat="1" applyFont="1" applyFill="1" applyBorder="1" applyAlignment="1" applyProtection="1">
      <alignment horizontal="center" vertical="center" wrapText="1"/>
      <protection hidden="1"/>
    </xf>
    <xf numFmtId="4" fontId="25" fillId="0" borderId="2" xfId="5" applyNumberFormat="1" applyFont="1" applyFill="1" applyBorder="1" applyAlignment="1">
      <alignment horizontal="center" vertical="center"/>
    </xf>
    <xf numFmtId="4" fontId="23" fillId="0" borderId="2" xfId="5" applyNumberFormat="1" applyFont="1" applyFill="1" applyBorder="1" applyAlignment="1" applyProtection="1">
      <alignment horizontal="center" vertical="center" wrapText="1"/>
    </xf>
    <xf numFmtId="4" fontId="2" fillId="0" borderId="2" xfId="5" applyNumberFormat="1" applyFont="1" applyFill="1" applyBorder="1" applyAlignment="1" applyProtection="1">
      <alignment horizontal="center" vertical="center" wrapText="1"/>
    </xf>
    <xf numFmtId="3" fontId="23" fillId="0" borderId="2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4" fontId="23" fillId="0" borderId="2" xfId="2" applyNumberFormat="1" applyFont="1" applyFill="1" applyBorder="1" applyAlignment="1">
      <alignment horizontal="center" vertical="center"/>
    </xf>
    <xf numFmtId="4" fontId="23" fillId="0" borderId="2" xfId="1" applyNumberFormat="1" applyFont="1" applyFill="1" applyBorder="1" applyAlignment="1">
      <alignment horizontal="center" vertical="center"/>
    </xf>
    <xf numFmtId="3" fontId="24" fillId="0" borderId="2" xfId="5" applyNumberFormat="1" applyFont="1" applyFill="1" applyBorder="1" applyAlignment="1">
      <alignment horizontal="center" vertical="center"/>
    </xf>
    <xf numFmtId="4" fontId="23" fillId="0" borderId="2" xfId="5" applyNumberFormat="1" applyFont="1" applyFill="1" applyBorder="1" applyAlignment="1">
      <alignment horizontal="center" vertical="center" wrapText="1"/>
    </xf>
    <xf numFmtId="4" fontId="23" fillId="0" borderId="2" xfId="5" applyNumberFormat="1" applyFont="1" applyFill="1" applyBorder="1" applyAlignment="1">
      <alignment horizontal="center" vertical="center"/>
    </xf>
    <xf numFmtId="3" fontId="23" fillId="0" borderId="2" xfId="5" applyNumberFormat="1" applyFont="1" applyFill="1" applyBorder="1" applyAlignment="1">
      <alignment horizontal="center" vertical="center" wrapText="1"/>
    </xf>
    <xf numFmtId="4" fontId="24" fillId="0" borderId="2" xfId="5" applyNumberFormat="1" applyFont="1" applyFill="1" applyBorder="1" applyAlignment="1">
      <alignment horizontal="center" vertical="center" wrapText="1"/>
    </xf>
    <xf numFmtId="4" fontId="2" fillId="0" borderId="2" xfId="5" applyNumberFormat="1" applyFont="1" applyFill="1" applyBorder="1" applyAlignment="1">
      <alignment horizontal="center" vertical="center" wrapText="1"/>
    </xf>
    <xf numFmtId="4" fontId="23" fillId="0" borderId="2" xfId="12" applyNumberFormat="1" applyFont="1" applyFill="1" applyBorder="1" applyAlignment="1">
      <alignment horizontal="center" vertical="center"/>
    </xf>
    <xf numFmtId="4" fontId="23" fillId="0" borderId="2" xfId="5" applyNumberFormat="1" applyFont="1" applyFill="1" applyBorder="1" applyAlignment="1" applyProtection="1">
      <alignment horizontal="center" vertical="center" wrapText="1"/>
      <protection hidden="1"/>
    </xf>
    <xf numFmtId="3" fontId="23" fillId="0" borderId="2" xfId="5" applyNumberFormat="1" applyFont="1" applyFill="1" applyBorder="1" applyAlignment="1">
      <alignment horizontal="center" vertical="center"/>
    </xf>
    <xf numFmtId="4" fontId="24" fillId="0" borderId="2" xfId="5" applyNumberFormat="1" applyFont="1" applyFill="1" applyBorder="1" applyAlignment="1">
      <alignment horizontal="center" vertical="center"/>
    </xf>
    <xf numFmtId="3" fontId="24" fillId="0" borderId="2" xfId="4" applyNumberFormat="1" applyFont="1" applyFill="1" applyBorder="1" applyAlignment="1">
      <alignment horizontal="center" vertical="center" wrapText="1"/>
    </xf>
    <xf numFmtId="0" fontId="23" fillId="2" borderId="2" xfId="5" applyNumberFormat="1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4" fontId="25" fillId="2" borderId="2" xfId="5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0" fontId="23" fillId="2" borderId="2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3" fontId="2" fillId="0" borderId="1" xfId="0" applyNumberFormat="1" applyFont="1" applyFill="1" applyBorder="1" applyAlignment="1">
      <alignment horizontal="center" vertical="center"/>
    </xf>
    <xf numFmtId="49" fontId="24" fillId="0" borderId="1" xfId="13" applyNumberFormat="1" applyFont="1" applyFill="1" applyBorder="1" applyAlignment="1">
      <alignment horizontal="center" vertical="top"/>
    </xf>
    <xf numFmtId="0" fontId="24" fillId="0" borderId="1" xfId="13" applyFont="1" applyFill="1" applyBorder="1" applyAlignment="1">
      <alignment horizontal="left" vertical="top" wrapText="1"/>
    </xf>
    <xf numFmtId="0" fontId="24" fillId="0" borderId="2" xfId="13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/>
    </xf>
    <xf numFmtId="4" fontId="2" fillId="0" borderId="1" xfId="5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3" fillId="2" borderId="0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5" applyNumberFormat="1" applyFont="1" applyFill="1" applyBorder="1" applyAlignment="1">
      <alignment horizontal="center" vertical="center"/>
    </xf>
    <xf numFmtId="0" fontId="23" fillId="2" borderId="0" xfId="5" applyNumberFormat="1" applyFont="1" applyFill="1" applyBorder="1" applyAlignment="1">
      <alignment horizontal="center" vertical="center" wrapText="1"/>
    </xf>
    <xf numFmtId="0" fontId="23" fillId="2" borderId="0" xfId="5" applyFont="1" applyFill="1" applyBorder="1" applyAlignment="1">
      <alignment horizontal="center" vertical="center" wrapText="1"/>
    </xf>
    <xf numFmtId="4" fontId="23" fillId="2" borderId="0" xfId="5" applyNumberFormat="1" applyFont="1" applyFill="1" applyBorder="1" applyAlignment="1">
      <alignment horizontal="center" vertical="center"/>
    </xf>
    <xf numFmtId="4" fontId="23" fillId="2" borderId="0" xfId="3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3" fillId="2" borderId="0" xfId="5" applyFont="1" applyFill="1" applyBorder="1" applyAlignment="1">
      <alignment horizontal="center" vertical="center"/>
    </xf>
    <xf numFmtId="4" fontId="2" fillId="2" borderId="0" xfId="5" applyNumberFormat="1" applyFont="1" applyFill="1" applyBorder="1" applyAlignment="1">
      <alignment horizontal="center" vertical="center"/>
    </xf>
    <xf numFmtId="1" fontId="23" fillId="2" borderId="0" xfId="5" applyNumberFormat="1" applyFont="1" applyFill="1" applyBorder="1" applyAlignment="1" applyProtection="1">
      <alignment horizontal="center" vertical="center" wrapText="1"/>
      <protection hidden="1"/>
    </xf>
    <xf numFmtId="4" fontId="23" fillId="2" borderId="0" xfId="5" applyNumberFormat="1" applyFont="1" applyFill="1" applyBorder="1" applyAlignment="1">
      <alignment horizontal="center" vertical="center" wrapText="1"/>
    </xf>
    <xf numFmtId="0" fontId="23" fillId="2" borderId="0" xfId="5" applyNumberFormat="1" applyFont="1" applyFill="1" applyBorder="1" applyAlignment="1" applyProtection="1">
      <alignment horizontal="center" vertical="center" wrapText="1"/>
      <protection hidden="1"/>
    </xf>
    <xf numFmtId="4" fontId="23" fillId="2" borderId="0" xfId="12" applyNumberFormat="1" applyFont="1" applyFill="1" applyBorder="1" applyAlignment="1">
      <alignment horizontal="center" vertical="center"/>
    </xf>
    <xf numFmtId="4" fontId="23" fillId="2" borderId="0" xfId="5" applyNumberFormat="1" applyFont="1" applyFill="1" applyBorder="1" applyAlignment="1" applyProtection="1">
      <alignment horizontal="center" vertical="center" wrapText="1"/>
      <protection hidden="1"/>
    </xf>
    <xf numFmtId="0" fontId="23" fillId="2" borderId="0" xfId="5" applyNumberFormat="1" applyFont="1" applyFill="1" applyBorder="1" applyAlignment="1">
      <alignment horizontal="center" vertical="center"/>
    </xf>
    <xf numFmtId="0" fontId="2" fillId="2" borderId="0" xfId="5" applyNumberFormat="1" applyFont="1" applyFill="1" applyBorder="1" applyAlignment="1">
      <alignment horizontal="center" vertical="center" wrapText="1"/>
    </xf>
    <xf numFmtId="0" fontId="24" fillId="2" borderId="0" xfId="5" applyFont="1" applyFill="1" applyBorder="1" applyAlignment="1">
      <alignment horizontal="center" vertical="center"/>
    </xf>
    <xf numFmtId="4" fontId="24" fillId="2" borderId="0" xfId="5" applyNumberFormat="1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center" vertical="center"/>
    </xf>
    <xf numFmtId="0" fontId="23" fillId="2" borderId="0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4" fontId="23" fillId="2" borderId="0" xfId="2" applyNumberFormat="1" applyFont="1" applyFill="1" applyBorder="1" applyAlignment="1">
      <alignment horizontal="center" vertical="center"/>
    </xf>
    <xf numFmtId="4" fontId="23" fillId="2" borderId="0" xfId="1" applyNumberFormat="1" applyFont="1" applyFill="1" applyBorder="1" applyAlignment="1">
      <alignment horizontal="center" vertical="center"/>
    </xf>
    <xf numFmtId="0" fontId="23" fillId="2" borderId="0" xfId="4" applyNumberFormat="1" applyFont="1" applyFill="1" applyBorder="1" applyAlignment="1">
      <alignment horizontal="center" vertical="center"/>
    </xf>
    <xf numFmtId="0" fontId="23" fillId="2" borderId="0" xfId="4" applyFont="1" applyFill="1" applyBorder="1" applyAlignment="1">
      <alignment horizontal="center" vertical="center"/>
    </xf>
    <xf numFmtId="0" fontId="2" fillId="2" borderId="0" xfId="5" applyFont="1" applyFill="1" applyBorder="1" applyAlignment="1">
      <alignment horizontal="center" vertical="center" wrapText="1"/>
    </xf>
    <xf numFmtId="4" fontId="24" fillId="2" borderId="0" xfId="5" applyNumberFormat="1" applyFont="1" applyFill="1" applyBorder="1" applyAlignment="1">
      <alignment horizontal="center" vertical="center" wrapText="1"/>
    </xf>
    <xf numFmtId="4" fontId="2" fillId="2" borderId="0" xfId="5" applyNumberFormat="1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4" fontId="23" fillId="2" borderId="0" xfId="2" applyNumberFormat="1" applyFont="1" applyFill="1" applyBorder="1" applyAlignment="1">
      <alignment horizontal="center" vertical="center" wrapText="1"/>
    </xf>
    <xf numFmtId="0" fontId="24" fillId="2" borderId="0" xfId="5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 wrapText="1"/>
    </xf>
    <xf numFmtId="4" fontId="23" fillId="2" borderId="0" xfId="1" applyNumberFormat="1" applyFont="1" applyFill="1" applyBorder="1" applyAlignment="1">
      <alignment horizontal="center" vertical="center" wrapText="1"/>
    </xf>
    <xf numFmtId="0" fontId="24" fillId="2" borderId="0" xfId="5" applyFont="1" applyFill="1" applyBorder="1" applyAlignment="1">
      <alignment horizontal="center" vertical="center" wrapText="1"/>
    </xf>
    <xf numFmtId="4" fontId="23" fillId="2" borderId="0" xfId="12" applyNumberFormat="1" applyFont="1" applyFill="1" applyBorder="1" applyAlignment="1">
      <alignment horizontal="center" vertical="center" wrapText="1"/>
    </xf>
    <xf numFmtId="0" fontId="23" fillId="2" borderId="0" xfId="3" applyNumberFormat="1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horizontal="center" vertical="center"/>
    </xf>
    <xf numFmtId="49" fontId="23" fillId="2" borderId="0" xfId="5" applyNumberFormat="1" applyFont="1" applyFill="1" applyBorder="1" applyAlignment="1">
      <alignment horizontal="center" vertical="center"/>
    </xf>
    <xf numFmtId="0" fontId="23" fillId="2" borderId="0" xfId="4" applyFont="1" applyFill="1" applyBorder="1" applyAlignment="1">
      <alignment horizontal="center" vertical="center" wrapText="1"/>
    </xf>
    <xf numFmtId="0" fontId="23" fillId="2" borderId="0" xfId="11" applyFont="1" applyFill="1" applyBorder="1" applyAlignment="1">
      <alignment horizontal="center" vertical="center"/>
    </xf>
    <xf numFmtId="3" fontId="23" fillId="2" borderId="0" xfId="5" applyNumberFormat="1" applyFont="1" applyFill="1" applyBorder="1" applyAlignment="1">
      <alignment horizontal="center" vertical="center" wrapText="1"/>
    </xf>
    <xf numFmtId="4" fontId="25" fillId="2" borderId="0" xfId="5" applyNumberFormat="1" applyFont="1" applyFill="1" applyBorder="1" applyAlignment="1">
      <alignment horizontal="center" vertical="center" wrapText="1"/>
    </xf>
    <xf numFmtId="0" fontId="24" fillId="2" borderId="0" xfId="5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9" fontId="2" fillId="2" borderId="0" xfId="5" applyNumberFormat="1" applyFont="1" applyFill="1" applyBorder="1" applyAlignment="1" applyProtection="1">
      <alignment horizontal="center" vertical="center" wrapText="1"/>
    </xf>
    <xf numFmtId="4" fontId="23" fillId="2" borderId="0" xfId="5" applyNumberFormat="1" applyFont="1" applyFill="1" applyBorder="1" applyAlignment="1" applyProtection="1">
      <alignment horizontal="center" vertical="center" wrapText="1"/>
    </xf>
    <xf numFmtId="4" fontId="23" fillId="2" borderId="0" xfId="3" applyNumberFormat="1" applyFont="1" applyFill="1" applyBorder="1" applyAlignment="1">
      <alignment horizontal="center" vertical="center" wrapText="1"/>
    </xf>
    <xf numFmtId="0" fontId="24" fillId="2" borderId="0" xfId="1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4" fillId="0" borderId="1" xfId="13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" fontId="16" fillId="0" borderId="5" xfId="3" applyNumberFormat="1" applyFont="1" applyFill="1" applyBorder="1" applyAlignment="1">
      <alignment horizontal="center" vertical="center"/>
    </xf>
    <xf numFmtId="4" fontId="16" fillId="2" borderId="5" xfId="5" applyNumberFormat="1" applyFont="1" applyFill="1" applyBorder="1" applyAlignment="1">
      <alignment horizontal="center" vertical="center"/>
    </xf>
    <xf numFmtId="4" fontId="18" fillId="2" borderId="5" xfId="5" applyNumberFormat="1" applyFont="1" applyFill="1" applyBorder="1" applyAlignment="1">
      <alignment horizontal="center" vertical="center"/>
    </xf>
    <xf numFmtId="4" fontId="19" fillId="2" borderId="5" xfId="5" applyNumberFormat="1" applyFont="1" applyFill="1" applyBorder="1" applyAlignment="1">
      <alignment horizontal="center" vertical="center"/>
    </xf>
    <xf numFmtId="4" fontId="16" fillId="0" borderId="5" xfId="11" applyNumberFormat="1" applyFont="1" applyFill="1" applyBorder="1" applyAlignment="1">
      <alignment horizontal="center" vertical="center"/>
    </xf>
    <xf numFmtId="0" fontId="24" fillId="0" borderId="1" xfId="13" applyFont="1" applyFill="1" applyBorder="1" applyAlignment="1">
      <alignment horizontal="left" vertical="top" wrapText="1"/>
    </xf>
    <xf numFmtId="0" fontId="24" fillId="0" borderId="1" xfId="13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/>
    </xf>
    <xf numFmtId="0" fontId="24" fillId="0" borderId="1" xfId="13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4" fillId="0" borderId="1" xfId="13" applyFont="1" applyFill="1" applyBorder="1" applyAlignment="1">
      <alignment horizontal="left" vertical="top" wrapText="1"/>
    </xf>
    <xf numFmtId="0" fontId="24" fillId="0" borderId="1" xfId="13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9" fontId="24" fillId="0" borderId="1" xfId="13" applyNumberFormat="1" applyFont="1" applyFill="1" applyBorder="1" applyAlignment="1">
      <alignment horizontal="center" vertical="top"/>
    </xf>
    <xf numFmtId="0" fontId="24" fillId="0" borderId="1" xfId="13" applyFont="1" applyFill="1" applyBorder="1" applyAlignment="1">
      <alignment horizontal="left" vertical="top" wrapText="1"/>
    </xf>
    <xf numFmtId="0" fontId="24" fillId="0" borderId="1" xfId="13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4" fillId="0" borderId="0" xfId="1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2" borderId="0" xfId="0" applyFont="1" applyFill="1"/>
    <xf numFmtId="0" fontId="2" fillId="0" borderId="0" xfId="0" applyFont="1" applyFill="1"/>
    <xf numFmtId="0" fontId="28" fillId="0" borderId="0" xfId="0" applyFont="1"/>
    <xf numFmtId="0" fontId="28" fillId="0" borderId="0" xfId="0" applyFont="1" applyAlignment="1">
      <alignment wrapText="1"/>
    </xf>
    <xf numFmtId="0" fontId="27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7" fillId="0" borderId="9" xfId="0" applyFont="1" applyFill="1" applyBorder="1"/>
    <xf numFmtId="0" fontId="0" fillId="0" borderId="9" xfId="0" applyFill="1" applyBorder="1"/>
    <xf numFmtId="0" fontId="12" fillId="0" borderId="10" xfId="0" applyFont="1" applyFill="1" applyBorder="1" applyAlignment="1">
      <alignment horizontal="left" vertical="center"/>
    </xf>
    <xf numFmtId="0" fontId="17" fillId="0" borderId="10" xfId="0" applyFont="1" applyFill="1" applyBorder="1"/>
    <xf numFmtId="0" fontId="0" fillId="0" borderId="10" xfId="0" applyFill="1" applyBorder="1"/>
    <xf numFmtId="0" fontId="12" fillId="0" borderId="8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24" fillId="0" borderId="2" xfId="13" applyNumberFormat="1" applyFont="1" applyFill="1" applyBorder="1" applyAlignment="1">
      <alignment horizontal="center" vertical="top"/>
    </xf>
    <xf numFmtId="49" fontId="24" fillId="0" borderId="1" xfId="13" applyNumberFormat="1" applyFont="1" applyFill="1" applyBorder="1" applyAlignment="1">
      <alignment horizontal="center" vertical="top"/>
    </xf>
    <xf numFmtId="0" fontId="24" fillId="0" borderId="2" xfId="13" applyFont="1" applyFill="1" applyBorder="1" applyAlignment="1">
      <alignment horizontal="left" vertical="top" wrapText="1"/>
    </xf>
    <xf numFmtId="0" fontId="24" fillId="0" borderId="1" xfId="13" applyFont="1" applyFill="1" applyBorder="1" applyAlignment="1">
      <alignment horizontal="left" vertical="top" wrapText="1"/>
    </xf>
    <xf numFmtId="0" fontId="24" fillId="0" borderId="2" xfId="13" applyFont="1" applyFill="1" applyBorder="1" applyAlignment="1">
      <alignment horizontal="center" vertical="top" wrapText="1"/>
    </xf>
    <xf numFmtId="0" fontId="24" fillId="0" borderId="1" xfId="13" applyFont="1" applyFill="1" applyBorder="1" applyAlignment="1">
      <alignment horizontal="center" vertical="center" wrapText="1"/>
    </xf>
    <xf numFmtId="0" fontId="24" fillId="0" borderId="2" xfId="13" applyFont="1" applyFill="1" applyBorder="1" applyAlignment="1">
      <alignment horizontal="center" vertical="top"/>
    </xf>
    <xf numFmtId="0" fontId="24" fillId="0" borderId="1" xfId="13" applyFont="1" applyFill="1" applyBorder="1" applyAlignment="1">
      <alignment horizontal="center" vertical="center"/>
    </xf>
    <xf numFmtId="0" fontId="24" fillId="0" borderId="2" xfId="13" applyFont="1" applyFill="1" applyBorder="1" applyAlignment="1">
      <alignment horizontal="center" vertical="center" wrapText="1"/>
    </xf>
    <xf numFmtId="3" fontId="23" fillId="0" borderId="2" xfId="3" applyNumberFormat="1" applyFont="1" applyFill="1" applyBorder="1" applyAlignment="1">
      <alignment horizontal="center" vertical="center"/>
    </xf>
    <xf numFmtId="3" fontId="23" fillId="0" borderId="1" xfId="3" applyNumberFormat="1" applyFont="1" applyFill="1" applyBorder="1" applyAlignment="1">
      <alignment horizontal="center" vertical="center"/>
    </xf>
    <xf numFmtId="3" fontId="2" fillId="0" borderId="2" xfId="5" applyNumberFormat="1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horizontal="center" vertical="center"/>
    </xf>
    <xf numFmtId="4" fontId="2" fillId="0" borderId="2" xfId="5" applyNumberFormat="1" applyFont="1" applyFill="1" applyBorder="1" applyAlignment="1">
      <alignment horizontal="center" vertical="center"/>
    </xf>
    <xf numFmtId="4" fontId="2" fillId="0" borderId="1" xfId="5" applyNumberFormat="1" applyFont="1" applyFill="1" applyBorder="1" applyAlignment="1">
      <alignment horizontal="center" vertical="center"/>
    </xf>
    <xf numFmtId="49" fontId="18" fillId="2" borderId="0" xfId="13" applyNumberFormat="1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7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9" fillId="0" borderId="0" xfId="13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13" applyFont="1" applyFill="1" applyBorder="1" applyAlignment="1">
      <alignment horizontal="right" wrapText="1"/>
    </xf>
    <xf numFmtId="0" fontId="28" fillId="0" borderId="0" xfId="0" applyFont="1" applyAlignment="1">
      <alignment horizontal="right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5">
    <cellStyle name="Денежный 2" xfId="9"/>
    <cellStyle name="Обычный" xfId="0" builtinId="0"/>
    <cellStyle name="Обычный 10" xfId="5"/>
    <cellStyle name="Обычный 14" xfId="14"/>
    <cellStyle name="Обычный 2" xfId="3"/>
    <cellStyle name="Обычный 2 2 2" xfId="13"/>
    <cellStyle name="Обычный 3" xfId="6"/>
    <cellStyle name="Обычный 5" xfId="7"/>
    <cellStyle name="Обычный 7" xfId="2"/>
    <cellStyle name="Обычный 8" xfId="1"/>
    <cellStyle name="Обычный 9" xfId="11"/>
    <cellStyle name="Обычный_Лист1" xfId="4"/>
    <cellStyle name="Обычный_Лист1_Лист3" xfId="10"/>
    <cellStyle name="Обычный_Лист2 (2)" xfId="12"/>
    <cellStyle name="Обычный_Лист3" xfId="8"/>
  </cellStyles>
  <dxfs count="2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strike val="0"/>
      </font>
      <fill>
        <patternFill patternType="none">
          <bgColor indexed="65"/>
        </patternFill>
      </fill>
    </dxf>
    <dxf>
      <font>
        <color auto="1"/>
      </font>
    </dxf>
    <dxf>
      <font>
        <strike val="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4FEC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2"/>
  <sheetViews>
    <sheetView tabSelected="1" view="pageBreakPreview" topLeftCell="E1" zoomScaleNormal="60" zoomScaleSheetLayoutView="100" zoomScalePageLayoutView="70" workbookViewId="0">
      <selection activeCell="A9" sqref="A9:O9"/>
    </sheetView>
  </sheetViews>
  <sheetFormatPr defaultRowHeight="20.25" x14ac:dyDescent="0.3"/>
  <cols>
    <col min="1" max="1" width="13.85546875" customWidth="1"/>
    <col min="2" max="2" width="37" style="100" customWidth="1"/>
    <col min="3" max="3" width="8.28515625" customWidth="1"/>
    <col min="4" max="4" width="9.28515625" customWidth="1"/>
    <col min="5" max="5" width="17.85546875" customWidth="1"/>
    <col min="6" max="7" width="9.28515625" customWidth="1"/>
    <col min="8" max="8" width="15.7109375" customWidth="1"/>
    <col min="9" max="9" width="16.7109375" customWidth="1"/>
    <col min="10" max="10" width="16.7109375" hidden="1" customWidth="1"/>
    <col min="11" max="11" width="12" customWidth="1"/>
    <col min="12" max="12" width="50.42578125" customWidth="1"/>
    <col min="13" max="13" width="23.28515625" customWidth="1"/>
    <col min="14" max="14" width="21.28515625" customWidth="1"/>
    <col min="15" max="15" width="15.5703125" customWidth="1"/>
    <col min="16" max="16" width="12.140625" style="76" customWidth="1"/>
    <col min="17" max="17" width="9.140625" style="104"/>
  </cols>
  <sheetData>
    <row r="1" spans="1:15" ht="36" customHeight="1" x14ac:dyDescent="0.5">
      <c r="A1" s="489"/>
      <c r="B1" s="490"/>
      <c r="C1" s="489"/>
      <c r="D1" s="489"/>
      <c r="E1" s="489"/>
      <c r="F1" s="489"/>
      <c r="G1" s="489"/>
      <c r="H1" s="489"/>
      <c r="I1" s="489"/>
      <c r="J1" s="489"/>
      <c r="K1" s="524" t="s">
        <v>18</v>
      </c>
      <c r="L1" s="524"/>
      <c r="M1" s="524"/>
      <c r="N1" s="524"/>
      <c r="O1" s="524"/>
    </row>
    <row r="2" spans="1:15" ht="29.25" customHeight="1" x14ac:dyDescent="0.5">
      <c r="A2" s="489"/>
      <c r="B2" s="490"/>
      <c r="C2" s="489"/>
      <c r="D2" s="489"/>
      <c r="E2" s="489"/>
      <c r="F2" s="489"/>
      <c r="G2" s="489"/>
      <c r="H2" s="489"/>
      <c r="I2" s="489"/>
      <c r="J2" s="489"/>
      <c r="K2" s="524" t="s">
        <v>759</v>
      </c>
      <c r="L2" s="524"/>
      <c r="M2" s="524"/>
      <c r="N2" s="524"/>
      <c r="O2" s="524"/>
    </row>
    <row r="3" spans="1:15" ht="25.5" customHeight="1" x14ac:dyDescent="0.5">
      <c r="A3" s="489"/>
      <c r="B3" s="490"/>
      <c r="C3" s="489"/>
      <c r="D3" s="489"/>
      <c r="E3" s="489"/>
      <c r="F3" s="489"/>
      <c r="G3" s="489"/>
      <c r="H3" s="489"/>
      <c r="I3" s="489"/>
      <c r="J3" s="489"/>
      <c r="K3" s="524" t="s">
        <v>16</v>
      </c>
      <c r="L3" s="524"/>
      <c r="M3" s="524"/>
      <c r="N3" s="524"/>
      <c r="O3" s="524"/>
    </row>
    <row r="4" spans="1:15" ht="25.5" customHeight="1" x14ac:dyDescent="0.5">
      <c r="A4" s="489"/>
      <c r="B4" s="490"/>
      <c r="C4" s="489"/>
      <c r="D4" s="489"/>
      <c r="E4" s="489"/>
      <c r="F4" s="489"/>
      <c r="G4" s="489"/>
      <c r="H4" s="489"/>
      <c r="I4" s="489"/>
      <c r="J4" s="489"/>
      <c r="K4" s="525" t="s">
        <v>2048</v>
      </c>
      <c r="L4" s="525"/>
      <c r="M4" s="525"/>
      <c r="N4" s="525"/>
      <c r="O4" s="525"/>
    </row>
    <row r="5" spans="1:15" ht="9" customHeight="1" x14ac:dyDescent="0.5">
      <c r="A5" s="489"/>
      <c r="B5" s="490"/>
      <c r="C5" s="489"/>
      <c r="D5" s="489"/>
      <c r="E5" s="489"/>
      <c r="F5" s="489"/>
      <c r="G5" s="489"/>
      <c r="H5" s="489"/>
      <c r="I5" s="489"/>
      <c r="J5" s="489"/>
      <c r="K5" s="526"/>
      <c r="L5" s="526"/>
      <c r="M5" s="526"/>
      <c r="N5" s="526"/>
      <c r="O5" s="526"/>
    </row>
    <row r="6" spans="1:15" ht="32.25" x14ac:dyDescent="0.5">
      <c r="A6" s="489"/>
      <c r="B6" s="490"/>
      <c r="C6" s="489"/>
      <c r="D6" s="489"/>
      <c r="E6" s="489"/>
      <c r="F6" s="489"/>
      <c r="G6" s="489"/>
      <c r="H6" s="489"/>
      <c r="I6" s="489"/>
      <c r="J6" s="489"/>
      <c r="K6" s="526"/>
      <c r="L6" s="526"/>
      <c r="M6" s="526"/>
      <c r="N6" s="526"/>
      <c r="O6" s="526"/>
    </row>
    <row r="7" spans="1:15" ht="31.5" x14ac:dyDescent="0.3">
      <c r="A7" s="527" t="s">
        <v>0</v>
      </c>
      <c r="B7" s="527"/>
      <c r="C7" s="527"/>
      <c r="D7" s="527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</row>
    <row r="8" spans="1:15" ht="31.5" x14ac:dyDescent="0.3">
      <c r="A8" s="527" t="s">
        <v>2039</v>
      </c>
      <c r="B8" s="527"/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527"/>
    </row>
    <row r="9" spans="1:15" ht="31.5" x14ac:dyDescent="0.3">
      <c r="A9" s="527" t="s">
        <v>2040</v>
      </c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</row>
    <row r="10" spans="1:15" ht="13.5" customHeight="1" x14ac:dyDescent="0.5">
      <c r="A10" s="491"/>
      <c r="B10" s="490"/>
      <c r="C10" s="489"/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</row>
    <row r="11" spans="1:15" ht="105.75" customHeight="1" x14ac:dyDescent="0.3">
      <c r="A11" s="517" t="s">
        <v>2041</v>
      </c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</row>
    <row r="12" spans="1:15" ht="78" customHeight="1" x14ac:dyDescent="0.3">
      <c r="A12" s="518" t="s">
        <v>1</v>
      </c>
      <c r="B12" s="518" t="s">
        <v>2</v>
      </c>
      <c r="C12" s="519" t="s">
        <v>3</v>
      </c>
      <c r="D12" s="519"/>
      <c r="E12" s="520" t="s">
        <v>4</v>
      </c>
      <c r="F12" s="520" t="s">
        <v>5</v>
      </c>
      <c r="G12" s="520" t="s">
        <v>6</v>
      </c>
      <c r="H12" s="523" t="s">
        <v>762</v>
      </c>
      <c r="I12" s="523" t="s">
        <v>763</v>
      </c>
      <c r="J12" s="478"/>
      <c r="K12" s="523" t="s">
        <v>764</v>
      </c>
      <c r="L12" s="523" t="s">
        <v>765</v>
      </c>
      <c r="M12" s="523" t="s">
        <v>7</v>
      </c>
      <c r="N12" s="523" t="s">
        <v>766</v>
      </c>
      <c r="O12" s="523" t="s">
        <v>767</v>
      </c>
    </row>
    <row r="13" spans="1:15" ht="77.25" customHeight="1" x14ac:dyDescent="0.3">
      <c r="A13" s="518"/>
      <c r="B13" s="518"/>
      <c r="C13" s="523" t="s">
        <v>760</v>
      </c>
      <c r="D13" s="523" t="s">
        <v>761</v>
      </c>
      <c r="E13" s="520"/>
      <c r="F13" s="520"/>
      <c r="G13" s="520"/>
      <c r="H13" s="523"/>
      <c r="I13" s="523"/>
      <c r="J13" s="478"/>
      <c r="K13" s="523"/>
      <c r="L13" s="523"/>
      <c r="M13" s="523"/>
      <c r="N13" s="523"/>
      <c r="O13" s="523"/>
    </row>
    <row r="14" spans="1:15" ht="66" customHeight="1" x14ac:dyDescent="0.3">
      <c r="A14" s="518"/>
      <c r="B14" s="518"/>
      <c r="C14" s="523"/>
      <c r="D14" s="523"/>
      <c r="E14" s="520"/>
      <c r="F14" s="520"/>
      <c r="G14" s="520"/>
      <c r="H14" s="523"/>
      <c r="I14" s="523"/>
      <c r="J14" s="478"/>
      <c r="K14" s="523"/>
      <c r="L14" s="523"/>
      <c r="M14" s="523"/>
      <c r="N14" s="523"/>
      <c r="O14" s="523"/>
    </row>
    <row r="15" spans="1:15" ht="48" customHeight="1" x14ac:dyDescent="0.3">
      <c r="A15" s="518"/>
      <c r="B15" s="518"/>
      <c r="C15" s="523"/>
      <c r="D15" s="523"/>
      <c r="E15" s="520"/>
      <c r="F15" s="520"/>
      <c r="G15" s="520"/>
      <c r="H15" s="62" t="s">
        <v>8</v>
      </c>
      <c r="I15" s="62" t="s">
        <v>8</v>
      </c>
      <c r="J15" s="62"/>
      <c r="K15" s="62" t="s">
        <v>9</v>
      </c>
      <c r="L15" s="523"/>
      <c r="M15" s="62" t="s">
        <v>10</v>
      </c>
      <c r="N15" s="62" t="s">
        <v>2035</v>
      </c>
      <c r="O15" s="62" t="s">
        <v>2035</v>
      </c>
    </row>
    <row r="16" spans="1:15" x14ac:dyDescent="0.3">
      <c r="A16" s="20">
        <v>1</v>
      </c>
      <c r="B16" s="62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/>
      <c r="K16" s="20">
        <v>10</v>
      </c>
      <c r="L16" s="20">
        <v>11</v>
      </c>
      <c r="M16" s="62">
        <v>12</v>
      </c>
      <c r="N16" s="20">
        <v>13</v>
      </c>
      <c r="O16" s="20">
        <v>14</v>
      </c>
    </row>
    <row r="17" spans="1:18" s="282" customFormat="1" x14ac:dyDescent="0.3">
      <c r="A17" s="479" t="s">
        <v>11</v>
      </c>
      <c r="B17" s="480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320">
        <f>SUM(M18:M646)</f>
        <v>3101826740.1931014</v>
      </c>
      <c r="N17" s="320"/>
      <c r="O17" s="320"/>
      <c r="P17" s="104"/>
      <c r="Q17" s="104"/>
    </row>
    <row r="18" spans="1:18" s="282" customFormat="1" ht="37.5" x14ac:dyDescent="0.3">
      <c r="A18" s="472" t="s">
        <v>1943</v>
      </c>
      <c r="B18" s="99" t="s">
        <v>1944</v>
      </c>
      <c r="C18" s="453">
        <v>1962</v>
      </c>
      <c r="D18" s="274"/>
      <c r="E18" s="274" t="s">
        <v>1920</v>
      </c>
      <c r="F18" s="274">
        <v>5</v>
      </c>
      <c r="G18" s="274">
        <v>2</v>
      </c>
      <c r="H18" s="274">
        <v>1327.2</v>
      </c>
      <c r="I18" s="274">
        <v>810</v>
      </c>
      <c r="J18" s="274"/>
      <c r="K18" s="274">
        <v>14</v>
      </c>
      <c r="L18" s="338" t="s">
        <v>769</v>
      </c>
      <c r="M18" s="218">
        <f>O18*Лист2.1!I8</f>
        <v>2147300</v>
      </c>
      <c r="N18" s="216">
        <f>M18/Лист2.1!I8</f>
        <v>1970</v>
      </c>
      <c r="O18" s="216">
        <v>1970</v>
      </c>
      <c r="P18" s="339"/>
      <c r="Q18" s="104"/>
    </row>
    <row r="19" spans="1:18" ht="37.5" x14ac:dyDescent="0.3">
      <c r="A19" s="102" t="s">
        <v>772</v>
      </c>
      <c r="B19" s="99" t="s">
        <v>773</v>
      </c>
      <c r="C19" s="101">
        <v>1985</v>
      </c>
      <c r="D19" s="101">
        <v>2009</v>
      </c>
      <c r="E19" s="101" t="s">
        <v>1919</v>
      </c>
      <c r="F19" s="101">
        <v>3</v>
      </c>
      <c r="G19" s="101">
        <v>3</v>
      </c>
      <c r="H19" s="101">
        <v>1305.2</v>
      </c>
      <c r="I19" s="101">
        <v>1039.4000000000001</v>
      </c>
      <c r="J19" s="101"/>
      <c r="K19" s="101">
        <v>85</v>
      </c>
      <c r="L19" s="99" t="s">
        <v>782</v>
      </c>
      <c r="M19" s="218">
        <f t="shared" ref="M19" si="0">H19*O19</f>
        <v>2687406.8000000003</v>
      </c>
      <c r="N19" s="216">
        <f>M19/H19</f>
        <v>2059</v>
      </c>
      <c r="O19" s="216">
        <v>2059</v>
      </c>
      <c r="P19" s="340"/>
      <c r="R19" s="76"/>
    </row>
    <row r="20" spans="1:18" ht="37.5" x14ac:dyDescent="0.3">
      <c r="A20" s="334" t="s">
        <v>1941</v>
      </c>
      <c r="B20" s="333" t="s">
        <v>1942</v>
      </c>
      <c r="C20" s="454">
        <v>1982</v>
      </c>
      <c r="D20" s="394"/>
      <c r="E20" s="394" t="s">
        <v>1919</v>
      </c>
      <c r="F20" s="394">
        <v>5</v>
      </c>
      <c r="G20" s="394">
        <v>4</v>
      </c>
      <c r="H20" s="394">
        <v>3814.6</v>
      </c>
      <c r="I20" s="394">
        <v>2704</v>
      </c>
      <c r="J20" s="101"/>
      <c r="K20" s="394">
        <v>115</v>
      </c>
      <c r="L20" s="333" t="s">
        <v>782</v>
      </c>
      <c r="M20" s="355">
        <f t="shared" ref="M20:M23" si="1">H20*O20</f>
        <v>7854261.3999999994</v>
      </c>
      <c r="N20" s="332">
        <f t="shared" ref="N20:N23" si="2">M20/H20</f>
        <v>2059</v>
      </c>
      <c r="O20" s="332">
        <v>2059</v>
      </c>
      <c r="P20" s="339"/>
      <c r="R20" s="76"/>
    </row>
    <row r="21" spans="1:18" ht="37.5" x14ac:dyDescent="0.3">
      <c r="A21" s="102" t="s">
        <v>1945</v>
      </c>
      <c r="B21" s="99" t="s">
        <v>1946</v>
      </c>
      <c r="C21" s="20">
        <v>1989</v>
      </c>
      <c r="D21" s="395"/>
      <c r="E21" s="395" t="s">
        <v>1920</v>
      </c>
      <c r="F21" s="395">
        <v>5</v>
      </c>
      <c r="G21" s="395">
        <v>3</v>
      </c>
      <c r="H21" s="395">
        <v>2291</v>
      </c>
      <c r="I21" s="395">
        <v>1992.1</v>
      </c>
      <c r="J21" s="341"/>
      <c r="K21" s="395">
        <v>93</v>
      </c>
      <c r="L21" s="99" t="s">
        <v>782</v>
      </c>
      <c r="M21" s="218">
        <f t="shared" si="1"/>
        <v>4717169</v>
      </c>
      <c r="N21" s="216">
        <f t="shared" si="2"/>
        <v>2059</v>
      </c>
      <c r="O21" s="216">
        <v>2059</v>
      </c>
      <c r="P21" s="340"/>
      <c r="R21" s="76"/>
    </row>
    <row r="22" spans="1:18" ht="37.5" x14ac:dyDescent="0.3">
      <c r="A22" s="472" t="s">
        <v>774</v>
      </c>
      <c r="B22" s="473" t="s">
        <v>775</v>
      </c>
      <c r="C22" s="101">
        <v>1957</v>
      </c>
      <c r="D22" s="103"/>
      <c r="E22" s="101" t="s">
        <v>1920</v>
      </c>
      <c r="F22" s="101">
        <v>4</v>
      </c>
      <c r="G22" s="101">
        <v>4</v>
      </c>
      <c r="H22" s="101">
        <v>6013.6</v>
      </c>
      <c r="I22" s="101">
        <v>3352.3</v>
      </c>
      <c r="J22" s="101"/>
      <c r="K22" s="101">
        <v>106</v>
      </c>
      <c r="L22" s="473" t="s">
        <v>769</v>
      </c>
      <c r="M22" s="218">
        <f>O22*Лист2.1!I12</f>
        <v>4986661</v>
      </c>
      <c r="N22" s="476">
        <f>M22/Лист2.1!I12</f>
        <v>1969.9999999999998</v>
      </c>
      <c r="O22" s="476">
        <v>1970</v>
      </c>
      <c r="P22" s="339"/>
      <c r="R22" s="76"/>
    </row>
    <row r="23" spans="1:18" ht="37.5" x14ac:dyDescent="0.3">
      <c r="A23" s="102" t="s">
        <v>1947</v>
      </c>
      <c r="B23" s="99" t="s">
        <v>1948</v>
      </c>
      <c r="C23" s="20">
        <v>1985</v>
      </c>
      <c r="D23" s="455"/>
      <c r="E23" s="395" t="s">
        <v>1920</v>
      </c>
      <c r="F23" s="395">
        <v>5</v>
      </c>
      <c r="G23" s="395">
        <v>4</v>
      </c>
      <c r="H23" s="395">
        <v>5091.3999999999996</v>
      </c>
      <c r="I23" s="395">
        <v>3032</v>
      </c>
      <c r="J23" s="341"/>
      <c r="K23" s="395">
        <v>174</v>
      </c>
      <c r="L23" s="99" t="s">
        <v>750</v>
      </c>
      <c r="M23" s="218">
        <f t="shared" si="1"/>
        <v>18761809</v>
      </c>
      <c r="N23" s="471">
        <f t="shared" si="2"/>
        <v>3685.0000000000005</v>
      </c>
      <c r="O23" s="471">
        <v>3685</v>
      </c>
      <c r="P23" s="340"/>
      <c r="R23" s="76"/>
    </row>
    <row r="24" spans="1:18" ht="37.5" x14ac:dyDescent="0.3">
      <c r="A24" s="102" t="s">
        <v>776</v>
      </c>
      <c r="B24" s="99" t="s">
        <v>777</v>
      </c>
      <c r="C24" s="101">
        <v>1976</v>
      </c>
      <c r="D24" s="103">
        <v>2006</v>
      </c>
      <c r="E24" s="101" t="s">
        <v>1919</v>
      </c>
      <c r="F24" s="101">
        <v>5</v>
      </c>
      <c r="G24" s="101">
        <v>6</v>
      </c>
      <c r="H24" s="101">
        <v>4111.7</v>
      </c>
      <c r="I24" s="101">
        <v>4111.7</v>
      </c>
      <c r="J24" s="101"/>
      <c r="K24" s="101">
        <v>180</v>
      </c>
      <c r="L24" s="99" t="s">
        <v>782</v>
      </c>
      <c r="M24" s="218">
        <f>H24*O24</f>
        <v>8465990.2999999989</v>
      </c>
      <c r="N24" s="216">
        <f>M24/H24</f>
        <v>2059</v>
      </c>
      <c r="O24" s="216">
        <v>2059</v>
      </c>
      <c r="P24" s="339"/>
      <c r="R24" s="76"/>
    </row>
    <row r="25" spans="1:18" ht="37.5" x14ac:dyDescent="0.3">
      <c r="A25" s="102" t="s">
        <v>778</v>
      </c>
      <c r="B25" s="99" t="s">
        <v>779</v>
      </c>
      <c r="C25" s="101">
        <v>1987</v>
      </c>
      <c r="D25" s="103">
        <v>2003</v>
      </c>
      <c r="E25" s="101" t="s">
        <v>1919</v>
      </c>
      <c r="F25" s="101">
        <v>9</v>
      </c>
      <c r="G25" s="101">
        <v>3</v>
      </c>
      <c r="H25" s="101">
        <v>5715.9</v>
      </c>
      <c r="I25" s="101">
        <v>5666.3</v>
      </c>
      <c r="J25" s="101"/>
      <c r="K25" s="101">
        <v>249</v>
      </c>
      <c r="L25" s="99" t="s">
        <v>768</v>
      </c>
      <c r="M25" s="218">
        <f>O25*Лист2.1!G15</f>
        <v>1373961.5999999999</v>
      </c>
      <c r="N25" s="216">
        <f>M25/Лист2.1!G15</f>
        <v>1583.9999999999998</v>
      </c>
      <c r="O25" s="216">
        <v>1584</v>
      </c>
      <c r="P25" s="340"/>
      <c r="R25" s="76"/>
    </row>
    <row r="26" spans="1:18" ht="37.5" x14ac:dyDescent="0.3">
      <c r="A26" s="102" t="s">
        <v>780</v>
      </c>
      <c r="B26" s="99" t="s">
        <v>781</v>
      </c>
      <c r="C26" s="101">
        <v>1989</v>
      </c>
      <c r="D26" s="101"/>
      <c r="E26" s="101" t="s">
        <v>1919</v>
      </c>
      <c r="F26" s="101">
        <v>5</v>
      </c>
      <c r="G26" s="101">
        <v>4</v>
      </c>
      <c r="H26" s="101">
        <v>3072</v>
      </c>
      <c r="I26" s="101">
        <v>3072</v>
      </c>
      <c r="J26" s="101">
        <v>3072</v>
      </c>
      <c r="K26" s="101">
        <v>139</v>
      </c>
      <c r="L26" s="99" t="s">
        <v>768</v>
      </c>
      <c r="M26" s="218">
        <f>O26*Лист2.1!G16</f>
        <v>1297296</v>
      </c>
      <c r="N26" s="216">
        <f>M26/Лист2.1!G16</f>
        <v>1584</v>
      </c>
      <c r="O26" s="216">
        <v>1584</v>
      </c>
      <c r="P26" s="339"/>
      <c r="R26" s="76"/>
    </row>
    <row r="27" spans="1:18" ht="56.25" x14ac:dyDescent="0.3">
      <c r="A27" s="102" t="s">
        <v>783</v>
      </c>
      <c r="B27" s="99" t="s">
        <v>784</v>
      </c>
      <c r="C27" s="101">
        <v>1989</v>
      </c>
      <c r="D27" s="180" t="s">
        <v>1921</v>
      </c>
      <c r="E27" s="101" t="s">
        <v>1920</v>
      </c>
      <c r="F27" s="180">
        <v>10</v>
      </c>
      <c r="G27" s="180">
        <v>1</v>
      </c>
      <c r="H27" s="180">
        <v>6204.7</v>
      </c>
      <c r="I27" s="180">
        <v>5475.2</v>
      </c>
      <c r="J27" s="180"/>
      <c r="K27" s="180">
        <v>245</v>
      </c>
      <c r="L27" s="99" t="s">
        <v>768</v>
      </c>
      <c r="M27" s="218">
        <f>O27*Лист2.1!G17</f>
        <v>1495929.5999999999</v>
      </c>
      <c r="N27" s="216">
        <f>M27/Лист2.1!G17</f>
        <v>1584</v>
      </c>
      <c r="O27" s="216">
        <v>1584</v>
      </c>
      <c r="P27" s="340"/>
      <c r="R27" s="76"/>
    </row>
    <row r="28" spans="1:18" ht="37.5" x14ac:dyDescent="0.3">
      <c r="A28" s="102" t="s">
        <v>785</v>
      </c>
      <c r="B28" s="99" t="s">
        <v>786</v>
      </c>
      <c r="C28" s="101">
        <v>1952</v>
      </c>
      <c r="D28" s="101">
        <v>2006</v>
      </c>
      <c r="E28" s="101" t="s">
        <v>1920</v>
      </c>
      <c r="F28" s="101">
        <v>2</v>
      </c>
      <c r="G28" s="101">
        <v>2</v>
      </c>
      <c r="H28" s="264">
        <v>720.5</v>
      </c>
      <c r="I28" s="261">
        <v>720.5</v>
      </c>
      <c r="J28" s="68"/>
      <c r="K28" s="216">
        <v>34</v>
      </c>
      <c r="L28" s="99" t="s">
        <v>782</v>
      </c>
      <c r="M28" s="218">
        <f t="shared" ref="M28:M30" si="3">H28*O28</f>
        <v>1483509.5</v>
      </c>
      <c r="N28" s="216">
        <f t="shared" ref="N28:N30" si="4">M28/H28</f>
        <v>2059</v>
      </c>
      <c r="O28" s="216">
        <v>2059</v>
      </c>
      <c r="P28" s="339"/>
      <c r="R28" s="76"/>
    </row>
    <row r="29" spans="1:18" ht="37.5" x14ac:dyDescent="0.3">
      <c r="A29" s="102" t="s">
        <v>787</v>
      </c>
      <c r="B29" s="99" t="s">
        <v>788</v>
      </c>
      <c r="C29" s="101">
        <v>1968</v>
      </c>
      <c r="D29" s="180"/>
      <c r="E29" s="180" t="s">
        <v>1920</v>
      </c>
      <c r="F29" s="180">
        <v>5</v>
      </c>
      <c r="G29" s="180">
        <v>3</v>
      </c>
      <c r="H29" s="265">
        <v>3061.2</v>
      </c>
      <c r="I29" s="263">
        <v>2149.6</v>
      </c>
      <c r="J29" s="180"/>
      <c r="K29" s="180">
        <v>148</v>
      </c>
      <c r="L29" s="99" t="s">
        <v>782</v>
      </c>
      <c r="M29" s="218">
        <f t="shared" si="3"/>
        <v>6303010.7999999998</v>
      </c>
      <c r="N29" s="216">
        <f t="shared" si="4"/>
        <v>2059</v>
      </c>
      <c r="O29" s="216">
        <v>2059</v>
      </c>
      <c r="P29" s="340"/>
      <c r="R29" s="76"/>
    </row>
    <row r="30" spans="1:18" ht="37.5" x14ac:dyDescent="0.3">
      <c r="A30" s="102" t="s">
        <v>789</v>
      </c>
      <c r="B30" s="99" t="s">
        <v>790</v>
      </c>
      <c r="C30" s="101">
        <v>1951</v>
      </c>
      <c r="D30" s="103"/>
      <c r="E30" s="180" t="s">
        <v>1920</v>
      </c>
      <c r="F30" s="181">
        <v>2</v>
      </c>
      <c r="G30" s="181">
        <v>2</v>
      </c>
      <c r="H30" s="266">
        <v>705</v>
      </c>
      <c r="I30" s="261">
        <v>522.5</v>
      </c>
      <c r="J30" s="68"/>
      <c r="K30" s="216">
        <v>26</v>
      </c>
      <c r="L30" s="99" t="s">
        <v>782</v>
      </c>
      <c r="M30" s="218">
        <f t="shared" si="3"/>
        <v>1451595</v>
      </c>
      <c r="N30" s="216">
        <f t="shared" si="4"/>
        <v>2059</v>
      </c>
      <c r="O30" s="216">
        <v>2059</v>
      </c>
      <c r="P30" s="339"/>
      <c r="R30" s="76"/>
    </row>
    <row r="31" spans="1:18" ht="37.5" x14ac:dyDescent="0.3">
      <c r="A31" s="102" t="s">
        <v>791</v>
      </c>
      <c r="B31" s="99" t="s">
        <v>792</v>
      </c>
      <c r="C31" s="101">
        <v>1960</v>
      </c>
      <c r="D31" s="180" t="s">
        <v>2045</v>
      </c>
      <c r="E31" s="180" t="s">
        <v>1920</v>
      </c>
      <c r="F31" s="181">
        <v>3</v>
      </c>
      <c r="G31" s="181">
        <v>2</v>
      </c>
      <c r="H31" s="266">
        <v>3010.5</v>
      </c>
      <c r="I31" s="261">
        <v>2594.6999999999998</v>
      </c>
      <c r="J31" s="182"/>
      <c r="K31" s="262">
        <v>31</v>
      </c>
      <c r="L31" s="99" t="s">
        <v>768</v>
      </c>
      <c r="M31" s="218">
        <f>O31*Лист2.1!G21</f>
        <v>3249202</v>
      </c>
      <c r="N31" s="216">
        <f>M31/Лист2.1!G21</f>
        <v>2486</v>
      </c>
      <c r="O31" s="216">
        <v>2486</v>
      </c>
      <c r="P31" s="340"/>
      <c r="R31" s="76"/>
    </row>
    <row r="32" spans="1:18" ht="37.5" x14ac:dyDescent="0.3">
      <c r="A32" s="102" t="s">
        <v>793</v>
      </c>
      <c r="B32" s="99" t="s">
        <v>794</v>
      </c>
      <c r="C32" s="257">
        <v>1958</v>
      </c>
      <c r="D32" s="257">
        <v>2006</v>
      </c>
      <c r="E32" s="180" t="s">
        <v>1920</v>
      </c>
      <c r="F32" s="259">
        <v>4</v>
      </c>
      <c r="G32" s="181">
        <v>2</v>
      </c>
      <c r="H32" s="260">
        <v>2192</v>
      </c>
      <c r="I32" s="261">
        <v>2192</v>
      </c>
      <c r="J32" s="182"/>
      <c r="K32" s="216">
        <v>90</v>
      </c>
      <c r="L32" s="278" t="s">
        <v>768</v>
      </c>
      <c r="M32" s="218">
        <f>O32*Лист2.1!G22</f>
        <v>2384074</v>
      </c>
      <c r="N32" s="216">
        <f>M32/Лист2.1!G22</f>
        <v>2486</v>
      </c>
      <c r="O32" s="216">
        <v>2486</v>
      </c>
      <c r="P32" s="339"/>
      <c r="R32" s="76"/>
    </row>
    <row r="33" spans="1:18" ht="37.5" x14ac:dyDescent="0.3">
      <c r="A33" s="334" t="s">
        <v>795</v>
      </c>
      <c r="B33" s="333" t="s">
        <v>796</v>
      </c>
      <c r="C33" s="357">
        <v>1957</v>
      </c>
      <c r="D33" s="357">
        <v>2000</v>
      </c>
      <c r="E33" s="358" t="s">
        <v>1920</v>
      </c>
      <c r="F33" s="359">
        <v>4</v>
      </c>
      <c r="G33" s="360">
        <v>3</v>
      </c>
      <c r="H33" s="361">
        <v>3180.1</v>
      </c>
      <c r="I33" s="362">
        <v>2757.5</v>
      </c>
      <c r="J33" s="68"/>
      <c r="K33" s="332">
        <v>131</v>
      </c>
      <c r="L33" s="333" t="s">
        <v>782</v>
      </c>
      <c r="M33" s="355">
        <f t="shared" ref="M33:M35" si="5">H33*O33</f>
        <v>6547825.8999999994</v>
      </c>
      <c r="N33" s="332">
        <f t="shared" ref="N33:N35" si="6">M33/H33</f>
        <v>2059</v>
      </c>
      <c r="O33" s="332">
        <v>2059</v>
      </c>
      <c r="P33" s="340"/>
      <c r="R33" s="76"/>
    </row>
    <row r="34" spans="1:18" ht="37.5" x14ac:dyDescent="0.3">
      <c r="A34" s="102" t="s">
        <v>1949</v>
      </c>
      <c r="B34" s="99" t="s">
        <v>1950</v>
      </c>
      <c r="C34" s="20">
        <v>1993</v>
      </c>
      <c r="D34" s="257"/>
      <c r="E34" s="395" t="s">
        <v>1920</v>
      </c>
      <c r="F34" s="259">
        <v>5</v>
      </c>
      <c r="G34" s="181">
        <v>8</v>
      </c>
      <c r="H34" s="260">
        <v>5277</v>
      </c>
      <c r="I34" s="182">
        <v>5277</v>
      </c>
      <c r="J34" s="342"/>
      <c r="K34" s="398">
        <v>252</v>
      </c>
      <c r="L34" s="99" t="s">
        <v>768</v>
      </c>
      <c r="M34" s="218">
        <f>O34*Лист2.1!G24</f>
        <v>2376000</v>
      </c>
      <c r="N34" s="216">
        <f>M34/Лист2.1!G24</f>
        <v>1584</v>
      </c>
      <c r="O34" s="216">
        <v>1584</v>
      </c>
      <c r="P34" s="339"/>
      <c r="R34" s="76"/>
    </row>
    <row r="35" spans="1:18" ht="37.5" x14ac:dyDescent="0.3">
      <c r="A35" s="334" t="s">
        <v>797</v>
      </c>
      <c r="B35" s="333" t="s">
        <v>798</v>
      </c>
      <c r="C35" s="335">
        <v>1979</v>
      </c>
      <c r="D35" s="358" t="s">
        <v>1922</v>
      </c>
      <c r="E35" s="358" t="s">
        <v>1919</v>
      </c>
      <c r="F35" s="360">
        <v>5</v>
      </c>
      <c r="G35" s="360">
        <v>5</v>
      </c>
      <c r="H35" s="362">
        <v>3451.3</v>
      </c>
      <c r="I35" s="362">
        <v>3451.3</v>
      </c>
      <c r="J35" s="68"/>
      <c r="K35" s="332">
        <v>175</v>
      </c>
      <c r="L35" s="333" t="s">
        <v>782</v>
      </c>
      <c r="M35" s="355">
        <f t="shared" si="5"/>
        <v>7106226.7000000002</v>
      </c>
      <c r="N35" s="332">
        <f t="shared" si="6"/>
        <v>2059</v>
      </c>
      <c r="O35" s="332">
        <v>2059</v>
      </c>
      <c r="P35" s="340"/>
      <c r="R35" s="76"/>
    </row>
    <row r="36" spans="1:18" ht="37.5" x14ac:dyDescent="0.3">
      <c r="A36" s="102" t="s">
        <v>1951</v>
      </c>
      <c r="B36" s="99" t="s">
        <v>1952</v>
      </c>
      <c r="C36" s="20">
        <v>1974</v>
      </c>
      <c r="D36" s="395"/>
      <c r="E36" s="395" t="s">
        <v>1920</v>
      </c>
      <c r="F36" s="181">
        <v>5</v>
      </c>
      <c r="G36" s="181">
        <v>4</v>
      </c>
      <c r="H36" s="182">
        <v>3434.1</v>
      </c>
      <c r="I36" s="182">
        <v>3434.1</v>
      </c>
      <c r="J36" s="342"/>
      <c r="K36" s="398">
        <v>145</v>
      </c>
      <c r="L36" s="99" t="s">
        <v>768</v>
      </c>
      <c r="M36" s="218">
        <f>O36*Лист2.1!G26</f>
        <v>2960826</v>
      </c>
      <c r="N36" s="398">
        <f>M36/Лист2.1!G26</f>
        <v>2486</v>
      </c>
      <c r="O36" s="216">
        <v>2486</v>
      </c>
      <c r="P36" s="339"/>
      <c r="R36" s="76"/>
    </row>
    <row r="37" spans="1:18" s="282" customFormat="1" ht="37.5" x14ac:dyDescent="0.3">
      <c r="A37" s="334" t="s">
        <v>799</v>
      </c>
      <c r="B37" s="333" t="s">
        <v>800</v>
      </c>
      <c r="C37" s="335">
        <v>1977</v>
      </c>
      <c r="D37" s="356"/>
      <c r="E37" s="358" t="s">
        <v>1920</v>
      </c>
      <c r="F37" s="360">
        <v>5</v>
      </c>
      <c r="G37" s="360">
        <v>6</v>
      </c>
      <c r="H37" s="362">
        <v>3962.1</v>
      </c>
      <c r="I37" s="362">
        <v>3227</v>
      </c>
      <c r="J37" s="68"/>
      <c r="K37" s="332">
        <v>159</v>
      </c>
      <c r="L37" s="333" t="s">
        <v>750</v>
      </c>
      <c r="M37" s="218">
        <f t="shared" ref="M37" si="7">H37*O37</f>
        <v>14600338.5</v>
      </c>
      <c r="N37" s="471">
        <f t="shared" ref="N37" si="8">M37/H37</f>
        <v>3685</v>
      </c>
      <c r="O37" s="471">
        <v>3685</v>
      </c>
      <c r="P37" s="340"/>
      <c r="Q37" s="104"/>
      <c r="R37" s="104"/>
    </row>
    <row r="38" spans="1:18" s="282" customFormat="1" ht="37.5" x14ac:dyDescent="0.3">
      <c r="A38" s="102" t="s">
        <v>1953</v>
      </c>
      <c r="B38" s="99" t="s">
        <v>1954</v>
      </c>
      <c r="C38" s="274">
        <v>1971</v>
      </c>
      <c r="D38" s="455"/>
      <c r="E38" s="395" t="s">
        <v>1919</v>
      </c>
      <c r="F38" s="181">
        <v>5</v>
      </c>
      <c r="G38" s="181">
        <v>6</v>
      </c>
      <c r="H38" s="182">
        <v>4139.3</v>
      </c>
      <c r="I38" s="182">
        <v>4139.3</v>
      </c>
      <c r="J38" s="342"/>
      <c r="K38" s="398">
        <v>203</v>
      </c>
      <c r="L38" s="99" t="s">
        <v>782</v>
      </c>
      <c r="M38" s="218">
        <f t="shared" ref="M38:M39" si="9">H38*O38</f>
        <v>8522818.7000000011</v>
      </c>
      <c r="N38" s="216">
        <f t="shared" ref="N38:N39" si="10">M38/H38</f>
        <v>2059</v>
      </c>
      <c r="O38" s="216">
        <v>2059</v>
      </c>
      <c r="P38" s="339"/>
      <c r="Q38" s="104"/>
      <c r="R38" s="104"/>
    </row>
    <row r="39" spans="1:18" s="282" customFormat="1" ht="37.5" x14ac:dyDescent="0.3">
      <c r="A39" s="102" t="s">
        <v>1955</v>
      </c>
      <c r="B39" s="99" t="s">
        <v>1956</v>
      </c>
      <c r="C39" s="274">
        <v>1989</v>
      </c>
      <c r="D39" s="455"/>
      <c r="E39" s="395" t="s">
        <v>1919</v>
      </c>
      <c r="F39" s="181">
        <v>9</v>
      </c>
      <c r="G39" s="181">
        <v>2</v>
      </c>
      <c r="H39" s="182">
        <v>4451.8999999999996</v>
      </c>
      <c r="I39" s="182">
        <v>4451.8999999999996</v>
      </c>
      <c r="J39" s="342"/>
      <c r="K39" s="398">
        <v>210</v>
      </c>
      <c r="L39" s="99" t="s">
        <v>782</v>
      </c>
      <c r="M39" s="218">
        <f t="shared" si="9"/>
        <v>9166462.0999999996</v>
      </c>
      <c r="N39" s="216">
        <f t="shared" si="10"/>
        <v>2059</v>
      </c>
      <c r="O39" s="216">
        <v>2059</v>
      </c>
      <c r="P39" s="340"/>
      <c r="Q39" s="104"/>
      <c r="R39" s="104"/>
    </row>
    <row r="40" spans="1:18" ht="37.5" x14ac:dyDescent="0.3">
      <c r="A40" s="334" t="s">
        <v>801</v>
      </c>
      <c r="B40" s="333" t="s">
        <v>802</v>
      </c>
      <c r="C40" s="357">
        <v>1960</v>
      </c>
      <c r="D40" s="363"/>
      <c r="E40" s="361" t="s">
        <v>1923</v>
      </c>
      <c r="F40" s="359">
        <v>4</v>
      </c>
      <c r="G40" s="361">
        <v>4</v>
      </c>
      <c r="H40" s="361">
        <v>2559.5</v>
      </c>
      <c r="I40" s="362">
        <v>2559.5</v>
      </c>
      <c r="J40" s="182"/>
      <c r="K40" s="332">
        <v>128</v>
      </c>
      <c r="L40" s="333" t="s">
        <v>768</v>
      </c>
      <c r="M40" s="355">
        <f>O40*Лист2.1!G30</f>
        <v>2500916</v>
      </c>
      <c r="N40" s="332">
        <f>M40/Лист2.1!G30</f>
        <v>2486</v>
      </c>
      <c r="O40" s="332">
        <v>2486</v>
      </c>
      <c r="P40" s="339"/>
      <c r="R40" s="76"/>
    </row>
    <row r="41" spans="1:18" ht="37.5" x14ac:dyDescent="0.3">
      <c r="A41" s="102" t="s">
        <v>1957</v>
      </c>
      <c r="B41" s="99" t="s">
        <v>1958</v>
      </c>
      <c r="C41" s="20">
        <v>1969</v>
      </c>
      <c r="D41" s="274"/>
      <c r="E41" s="260" t="s">
        <v>1920</v>
      </c>
      <c r="F41" s="259">
        <v>5</v>
      </c>
      <c r="G41" s="456">
        <v>4</v>
      </c>
      <c r="H41" s="260">
        <v>3332.8</v>
      </c>
      <c r="I41" s="182">
        <v>3332.8</v>
      </c>
      <c r="J41" s="343"/>
      <c r="K41" s="398">
        <v>160</v>
      </c>
      <c r="L41" s="99" t="s">
        <v>782</v>
      </c>
      <c r="M41" s="218">
        <f t="shared" ref="M41:M42" si="11">H41*O41</f>
        <v>6862235.2000000002</v>
      </c>
      <c r="N41" s="216">
        <f t="shared" ref="N41:N42" si="12">M41/H41</f>
        <v>2059</v>
      </c>
      <c r="O41" s="216">
        <v>2059</v>
      </c>
      <c r="P41" s="340"/>
      <c r="R41" s="76"/>
    </row>
    <row r="42" spans="1:18" ht="37.5" x14ac:dyDescent="0.3">
      <c r="A42" s="102" t="s">
        <v>1959</v>
      </c>
      <c r="B42" s="99" t="s">
        <v>1960</v>
      </c>
      <c r="C42" s="20">
        <v>1967</v>
      </c>
      <c r="D42" s="274"/>
      <c r="E42" s="260" t="s">
        <v>1919</v>
      </c>
      <c r="F42" s="259">
        <v>5</v>
      </c>
      <c r="G42" s="456">
        <v>4</v>
      </c>
      <c r="H42" s="260">
        <v>3510.1</v>
      </c>
      <c r="I42" s="182">
        <v>3510.1</v>
      </c>
      <c r="J42" s="343"/>
      <c r="K42" s="398">
        <v>189</v>
      </c>
      <c r="L42" s="99" t="s">
        <v>782</v>
      </c>
      <c r="M42" s="218">
        <f t="shared" si="11"/>
        <v>7227295.8999999994</v>
      </c>
      <c r="N42" s="216">
        <f t="shared" si="12"/>
        <v>2059</v>
      </c>
      <c r="O42" s="216">
        <v>2059</v>
      </c>
      <c r="P42" s="339"/>
      <c r="R42" s="76"/>
    </row>
    <row r="43" spans="1:18" ht="56.25" x14ac:dyDescent="0.3">
      <c r="A43" s="102" t="s">
        <v>803</v>
      </c>
      <c r="B43" s="99" t="s">
        <v>804</v>
      </c>
      <c r="C43" s="257">
        <v>1977</v>
      </c>
      <c r="D43" s="180" t="s">
        <v>1924</v>
      </c>
      <c r="E43" s="180" t="s">
        <v>1920</v>
      </c>
      <c r="F43" s="259">
        <v>9</v>
      </c>
      <c r="G43" s="181">
        <v>1</v>
      </c>
      <c r="H43" s="260">
        <v>5436.4</v>
      </c>
      <c r="I43" s="260">
        <v>5436.4</v>
      </c>
      <c r="J43" s="260">
        <v>5436.4</v>
      </c>
      <c r="K43" s="216">
        <v>325</v>
      </c>
      <c r="L43" s="99" t="s">
        <v>768</v>
      </c>
      <c r="M43" s="218">
        <f>O43*Лист2.1!G33</f>
        <v>1473120</v>
      </c>
      <c r="N43" s="216">
        <f>M43/Лист2.1!G33</f>
        <v>1584</v>
      </c>
      <c r="O43" s="216">
        <v>1584</v>
      </c>
      <c r="P43" s="340"/>
      <c r="R43" s="76"/>
    </row>
    <row r="44" spans="1:18" ht="37.5" x14ac:dyDescent="0.3">
      <c r="A44" s="102" t="s">
        <v>805</v>
      </c>
      <c r="B44" s="99" t="s">
        <v>806</v>
      </c>
      <c r="C44" s="257">
        <v>1962</v>
      </c>
      <c r="D44" s="180"/>
      <c r="E44" s="180" t="s">
        <v>1920</v>
      </c>
      <c r="F44" s="259">
        <v>3</v>
      </c>
      <c r="G44" s="181">
        <v>2</v>
      </c>
      <c r="H44" s="260">
        <v>954.6</v>
      </c>
      <c r="I44" s="182">
        <v>959.3</v>
      </c>
      <c r="J44" s="68"/>
      <c r="K44" s="216">
        <v>42</v>
      </c>
      <c r="L44" s="99" t="s">
        <v>782</v>
      </c>
      <c r="M44" s="218">
        <f t="shared" ref="M44:M46" si="13">H44*O44</f>
        <v>1965521.4000000001</v>
      </c>
      <c r="N44" s="464">
        <f t="shared" ref="N44:N46" si="14">M44/H44</f>
        <v>2059</v>
      </c>
      <c r="O44" s="216">
        <v>2059</v>
      </c>
      <c r="P44" s="339"/>
      <c r="R44" s="76"/>
    </row>
    <row r="45" spans="1:18" ht="37.5" x14ac:dyDescent="0.3">
      <c r="A45" s="102" t="s">
        <v>807</v>
      </c>
      <c r="B45" s="99" t="s">
        <v>808</v>
      </c>
      <c r="C45" s="257">
        <v>1963</v>
      </c>
      <c r="D45" s="180"/>
      <c r="E45" s="180" t="s">
        <v>1920</v>
      </c>
      <c r="F45" s="259">
        <v>4</v>
      </c>
      <c r="G45" s="181">
        <v>2</v>
      </c>
      <c r="H45" s="260">
        <v>1120.7</v>
      </c>
      <c r="I45" s="260">
        <v>1120.7</v>
      </c>
      <c r="J45" s="68"/>
      <c r="K45" s="216">
        <v>148</v>
      </c>
      <c r="L45" s="99" t="s">
        <v>782</v>
      </c>
      <c r="M45" s="218">
        <f t="shared" si="13"/>
        <v>2307521.3000000003</v>
      </c>
      <c r="N45" s="464">
        <f t="shared" si="14"/>
        <v>2059</v>
      </c>
      <c r="O45" s="216">
        <v>2059</v>
      </c>
      <c r="P45" s="340"/>
      <c r="R45" s="76"/>
    </row>
    <row r="46" spans="1:18" ht="37.5" x14ac:dyDescent="0.3">
      <c r="A46" s="102" t="s">
        <v>809</v>
      </c>
      <c r="B46" s="99" t="s">
        <v>810</v>
      </c>
      <c r="C46" s="257">
        <v>1963</v>
      </c>
      <c r="D46" s="180"/>
      <c r="E46" s="180" t="s">
        <v>1920</v>
      </c>
      <c r="F46" s="259">
        <v>4</v>
      </c>
      <c r="G46" s="181">
        <v>2</v>
      </c>
      <c r="H46" s="260">
        <v>1508.5</v>
      </c>
      <c r="I46" s="260">
        <v>1508.5</v>
      </c>
      <c r="J46" s="68"/>
      <c r="K46" s="216">
        <v>120</v>
      </c>
      <c r="L46" s="99" t="s">
        <v>782</v>
      </c>
      <c r="M46" s="218">
        <f t="shared" si="13"/>
        <v>3106001.5</v>
      </c>
      <c r="N46" s="464">
        <f t="shared" si="14"/>
        <v>2059</v>
      </c>
      <c r="O46" s="216">
        <v>2059</v>
      </c>
      <c r="P46" s="339"/>
      <c r="R46" s="76"/>
    </row>
    <row r="47" spans="1:18" ht="56.25" x14ac:dyDescent="0.3">
      <c r="A47" s="102" t="s">
        <v>811</v>
      </c>
      <c r="B47" s="99" t="s">
        <v>812</v>
      </c>
      <c r="C47" s="257">
        <v>1967</v>
      </c>
      <c r="D47" s="267">
        <v>2006</v>
      </c>
      <c r="E47" s="267" t="s">
        <v>1919</v>
      </c>
      <c r="F47" s="259">
        <v>5</v>
      </c>
      <c r="G47" s="181">
        <v>4</v>
      </c>
      <c r="H47" s="260">
        <v>3508</v>
      </c>
      <c r="I47" s="260">
        <v>3508</v>
      </c>
      <c r="J47" s="182"/>
      <c r="K47" s="216">
        <v>174</v>
      </c>
      <c r="L47" s="99" t="s">
        <v>768</v>
      </c>
      <c r="M47" s="218">
        <f>O47*Лист2.1!G37</f>
        <v>3055294</v>
      </c>
      <c r="N47" s="216">
        <f>M47/Лист2.1!G37</f>
        <v>2486</v>
      </c>
      <c r="O47" s="216">
        <v>2486</v>
      </c>
      <c r="P47" s="340"/>
      <c r="R47" s="76"/>
    </row>
    <row r="48" spans="1:18" ht="56.25" x14ac:dyDescent="0.3">
      <c r="A48" s="334" t="s">
        <v>813</v>
      </c>
      <c r="B48" s="333" t="s">
        <v>814</v>
      </c>
      <c r="C48" s="357">
        <v>1982</v>
      </c>
      <c r="D48" s="364"/>
      <c r="E48" s="336" t="s">
        <v>1920</v>
      </c>
      <c r="F48" s="360">
        <v>2</v>
      </c>
      <c r="G48" s="360">
        <v>3</v>
      </c>
      <c r="H48" s="361">
        <v>866.2</v>
      </c>
      <c r="I48" s="362">
        <v>885.9</v>
      </c>
      <c r="J48" s="68"/>
      <c r="K48" s="332">
        <v>49</v>
      </c>
      <c r="L48" s="333" t="s">
        <v>768</v>
      </c>
      <c r="M48" s="355">
        <f>O48*Лист2.1!G38</f>
        <v>1983330.7999999998</v>
      </c>
      <c r="N48" s="332">
        <f>M48/Лист2.1!G38</f>
        <v>2486</v>
      </c>
      <c r="O48" s="332">
        <v>2486</v>
      </c>
      <c r="P48" s="339"/>
      <c r="R48" s="76"/>
    </row>
    <row r="49" spans="1:18" ht="75" x14ac:dyDescent="0.3">
      <c r="A49" s="102" t="s">
        <v>1961</v>
      </c>
      <c r="B49" s="99" t="s">
        <v>1962</v>
      </c>
      <c r="C49" s="20">
        <v>1978</v>
      </c>
      <c r="D49" s="259"/>
      <c r="E49" s="395" t="s">
        <v>1920</v>
      </c>
      <c r="F49" s="181">
        <v>9</v>
      </c>
      <c r="G49" s="181">
        <v>2</v>
      </c>
      <c r="H49" s="260">
        <v>6128.5</v>
      </c>
      <c r="I49" s="182">
        <v>6128.5</v>
      </c>
      <c r="J49" s="342"/>
      <c r="K49" s="398">
        <v>175</v>
      </c>
      <c r="L49" s="99" t="s">
        <v>750</v>
      </c>
      <c r="M49" s="218">
        <f>H49*O49</f>
        <v>22583522.5</v>
      </c>
      <c r="N49" s="471">
        <f t="shared" ref="N49" si="15">M49/H49</f>
        <v>3685</v>
      </c>
      <c r="O49" s="471">
        <v>3685</v>
      </c>
      <c r="P49" s="340"/>
      <c r="R49" s="76"/>
    </row>
    <row r="50" spans="1:18" ht="56.25" x14ac:dyDescent="0.3">
      <c r="A50" s="102" t="s">
        <v>815</v>
      </c>
      <c r="B50" s="99" t="s">
        <v>816</v>
      </c>
      <c r="C50" s="257">
        <v>1973</v>
      </c>
      <c r="D50" s="180" t="s">
        <v>1925</v>
      </c>
      <c r="E50" s="267" t="s">
        <v>1919</v>
      </c>
      <c r="F50" s="259">
        <v>5</v>
      </c>
      <c r="G50" s="183">
        <v>8</v>
      </c>
      <c r="H50" s="260">
        <v>5866.3</v>
      </c>
      <c r="I50" s="182">
        <v>5866.3</v>
      </c>
      <c r="J50" s="182"/>
      <c r="K50" s="216">
        <v>269</v>
      </c>
      <c r="L50" s="99" t="s">
        <v>768</v>
      </c>
      <c r="M50" s="218">
        <f>O50*Лист2.1!G40</f>
        <v>2451873.6</v>
      </c>
      <c r="N50" s="216">
        <f>M50/Лист2.1!G40</f>
        <v>1584</v>
      </c>
      <c r="O50" s="216">
        <v>1584</v>
      </c>
      <c r="P50" s="339"/>
      <c r="R50" s="76"/>
    </row>
    <row r="51" spans="1:18" ht="56.25" x14ac:dyDescent="0.3">
      <c r="A51" s="102" t="s">
        <v>817</v>
      </c>
      <c r="B51" s="99" t="s">
        <v>818</v>
      </c>
      <c r="C51" s="101">
        <v>1917</v>
      </c>
      <c r="D51" s="103"/>
      <c r="E51" s="267" t="s">
        <v>1919</v>
      </c>
      <c r="F51" s="183">
        <v>5</v>
      </c>
      <c r="G51" s="183">
        <v>4</v>
      </c>
      <c r="H51" s="182">
        <v>3533.1</v>
      </c>
      <c r="I51" s="182">
        <v>3533.1</v>
      </c>
      <c r="J51" s="68"/>
      <c r="K51" s="216">
        <v>154</v>
      </c>
      <c r="L51" s="99" t="s">
        <v>782</v>
      </c>
      <c r="M51" s="218">
        <f t="shared" ref="M51:M52" si="16">H51*O51</f>
        <v>7274652.8999999994</v>
      </c>
      <c r="N51" s="216">
        <f t="shared" ref="N51:N52" si="17">M51/H51</f>
        <v>2059</v>
      </c>
      <c r="O51" s="216">
        <v>2059</v>
      </c>
      <c r="P51" s="340"/>
      <c r="R51" s="76"/>
    </row>
    <row r="52" spans="1:18" ht="56.25" x14ac:dyDescent="0.3">
      <c r="A52" s="334" t="s">
        <v>819</v>
      </c>
      <c r="B52" s="333" t="s">
        <v>820</v>
      </c>
      <c r="C52" s="335">
        <v>1963</v>
      </c>
      <c r="D52" s="356"/>
      <c r="E52" s="336" t="s">
        <v>1920</v>
      </c>
      <c r="F52" s="360">
        <v>5</v>
      </c>
      <c r="G52" s="360">
        <v>3</v>
      </c>
      <c r="H52" s="362">
        <v>2570.6</v>
      </c>
      <c r="I52" s="362">
        <v>2570.6</v>
      </c>
      <c r="J52" s="68"/>
      <c r="K52" s="332">
        <v>98</v>
      </c>
      <c r="L52" s="333" t="s">
        <v>782</v>
      </c>
      <c r="M52" s="355">
        <f t="shared" si="16"/>
        <v>5292865.3999999994</v>
      </c>
      <c r="N52" s="332">
        <f t="shared" si="17"/>
        <v>2059</v>
      </c>
      <c r="O52" s="332">
        <v>2059</v>
      </c>
      <c r="P52" s="339"/>
      <c r="R52" s="76"/>
    </row>
    <row r="53" spans="1:18" ht="37.5" x14ac:dyDescent="0.3">
      <c r="A53" s="102" t="s">
        <v>1963</v>
      </c>
      <c r="B53" s="99" t="s">
        <v>1964</v>
      </c>
      <c r="C53" s="20">
        <v>1946</v>
      </c>
      <c r="D53" s="455"/>
      <c r="E53" s="395" t="s">
        <v>1920</v>
      </c>
      <c r="F53" s="181">
        <v>4</v>
      </c>
      <c r="G53" s="181">
        <v>3</v>
      </c>
      <c r="H53" s="182">
        <v>2227.1999999999998</v>
      </c>
      <c r="I53" s="182">
        <v>2227.1999999999998</v>
      </c>
      <c r="J53" s="342"/>
      <c r="K53" s="398">
        <v>93</v>
      </c>
      <c r="L53" s="99" t="s">
        <v>768</v>
      </c>
      <c r="M53" s="218">
        <f>O53*Лист2.1!G43</f>
        <v>2632674</v>
      </c>
      <c r="N53" s="398">
        <f>M53/Лист2.1!G43</f>
        <v>2486</v>
      </c>
      <c r="O53" s="398">
        <v>2486</v>
      </c>
      <c r="P53" s="340"/>
      <c r="R53" s="76"/>
    </row>
    <row r="54" spans="1:18" ht="37.5" x14ac:dyDescent="0.3">
      <c r="A54" s="102" t="s">
        <v>821</v>
      </c>
      <c r="B54" s="99" t="s">
        <v>822</v>
      </c>
      <c r="C54" s="268">
        <v>1974</v>
      </c>
      <c r="D54" s="267">
        <v>2010</v>
      </c>
      <c r="E54" s="267" t="s">
        <v>1920</v>
      </c>
      <c r="F54" s="269">
        <v>9</v>
      </c>
      <c r="G54" s="270">
        <v>8</v>
      </c>
      <c r="H54" s="271">
        <v>19950.350000000002</v>
      </c>
      <c r="I54" s="272">
        <v>17252.3</v>
      </c>
      <c r="J54" s="68"/>
      <c r="K54" s="216">
        <v>587</v>
      </c>
      <c r="L54" s="99" t="s">
        <v>768</v>
      </c>
      <c r="M54" s="218">
        <f>O54*Лист2.1!G44</f>
        <v>5029992</v>
      </c>
      <c r="N54" s="216">
        <f>M54/Лист2.1!G44</f>
        <v>1584</v>
      </c>
      <c r="O54" s="216">
        <v>1584</v>
      </c>
      <c r="P54" s="339"/>
      <c r="R54" s="76"/>
    </row>
    <row r="55" spans="1:18" s="282" customFormat="1" ht="75" x14ac:dyDescent="0.3">
      <c r="A55" s="102" t="s">
        <v>823</v>
      </c>
      <c r="B55" s="99" t="s">
        <v>824</v>
      </c>
      <c r="C55" s="101">
        <v>1974</v>
      </c>
      <c r="D55" s="103"/>
      <c r="E55" s="267" t="s">
        <v>1920</v>
      </c>
      <c r="F55" s="181">
        <v>9</v>
      </c>
      <c r="G55" s="181">
        <v>6</v>
      </c>
      <c r="H55" s="182">
        <v>14854.5</v>
      </c>
      <c r="I55" s="182">
        <v>13398.2</v>
      </c>
      <c r="J55" s="68"/>
      <c r="K55" s="216">
        <v>526</v>
      </c>
      <c r="L55" s="99" t="s">
        <v>835</v>
      </c>
      <c r="M55" s="322">
        <f>O55*Лист2.1!E45</f>
        <v>10800000</v>
      </c>
      <c r="N55" s="216">
        <f>M55/Лист2.1!E45</f>
        <v>1800000</v>
      </c>
      <c r="O55" s="216">
        <v>1800000</v>
      </c>
      <c r="P55" s="340"/>
      <c r="Q55" s="104"/>
      <c r="R55" s="104"/>
    </row>
    <row r="56" spans="1:18" s="282" customFormat="1" ht="37.5" x14ac:dyDescent="0.3">
      <c r="A56" s="102" t="s">
        <v>825</v>
      </c>
      <c r="B56" s="99" t="s">
        <v>826</v>
      </c>
      <c r="C56" s="101">
        <v>1967</v>
      </c>
      <c r="D56" s="103"/>
      <c r="E56" s="267" t="s">
        <v>1920</v>
      </c>
      <c r="F56" s="181">
        <v>9</v>
      </c>
      <c r="G56" s="181">
        <v>5</v>
      </c>
      <c r="H56" s="182">
        <v>7448.6</v>
      </c>
      <c r="I56" s="182">
        <v>6881.4</v>
      </c>
      <c r="J56" s="68"/>
      <c r="K56" s="216">
        <v>300</v>
      </c>
      <c r="L56" s="99" t="s">
        <v>769</v>
      </c>
      <c r="M56" s="218">
        <f>O56*Лист2.1!I46</f>
        <v>16282050</v>
      </c>
      <c r="N56" s="216">
        <f>M56/Лист2.1!I46</f>
        <v>1970</v>
      </c>
      <c r="O56" s="216">
        <v>1970</v>
      </c>
      <c r="P56" s="339"/>
      <c r="Q56" s="104"/>
      <c r="R56" s="104"/>
    </row>
    <row r="57" spans="1:18" s="282" customFormat="1" ht="37.5" x14ac:dyDescent="0.3">
      <c r="A57" s="102" t="s">
        <v>827</v>
      </c>
      <c r="B57" s="99" t="s">
        <v>828</v>
      </c>
      <c r="C57" s="101">
        <v>1980</v>
      </c>
      <c r="D57" s="103"/>
      <c r="E57" s="267" t="s">
        <v>1920</v>
      </c>
      <c r="F57" s="181">
        <v>9</v>
      </c>
      <c r="G57" s="181">
        <v>17</v>
      </c>
      <c r="H57" s="182">
        <v>33866.9</v>
      </c>
      <c r="I57" s="182">
        <v>30394.1</v>
      </c>
      <c r="J57" s="68"/>
      <c r="K57" s="216">
        <v>1115</v>
      </c>
      <c r="L57" s="99" t="s">
        <v>769</v>
      </c>
      <c r="M57" s="218">
        <f>O57*Лист2.1!I47</f>
        <v>89635000</v>
      </c>
      <c r="N57" s="216">
        <f>M57/Лист2.1!I47</f>
        <v>1970</v>
      </c>
      <c r="O57" s="216">
        <v>1970</v>
      </c>
      <c r="P57" s="340"/>
      <c r="Q57" s="104"/>
      <c r="R57" s="104"/>
    </row>
    <row r="58" spans="1:18" s="282" customFormat="1" ht="37.5" x14ac:dyDescent="0.3">
      <c r="A58" s="102" t="s">
        <v>829</v>
      </c>
      <c r="B58" s="99" t="s">
        <v>830</v>
      </c>
      <c r="C58" s="101">
        <v>1984</v>
      </c>
      <c r="D58" s="103"/>
      <c r="E58" s="267" t="s">
        <v>1919</v>
      </c>
      <c r="F58" s="181">
        <v>9</v>
      </c>
      <c r="G58" s="181">
        <v>7</v>
      </c>
      <c r="H58" s="182">
        <v>17197.7</v>
      </c>
      <c r="I58" s="182">
        <v>13651.4</v>
      </c>
      <c r="J58" s="68"/>
      <c r="K58" s="216">
        <v>508</v>
      </c>
      <c r="L58" s="99" t="s">
        <v>769</v>
      </c>
      <c r="M58" s="218">
        <f>O58*Лист2.1!I48</f>
        <v>28476350</v>
      </c>
      <c r="N58" s="216">
        <f>M58/Лист2.1!I48</f>
        <v>1970</v>
      </c>
      <c r="O58" s="216">
        <v>1970</v>
      </c>
      <c r="P58" s="339"/>
      <c r="Q58" s="104"/>
      <c r="R58" s="104"/>
    </row>
    <row r="59" spans="1:18" s="282" customFormat="1" ht="37.5" x14ac:dyDescent="0.3">
      <c r="A59" s="102" t="s">
        <v>831</v>
      </c>
      <c r="B59" s="99" t="s">
        <v>832</v>
      </c>
      <c r="C59" s="101">
        <v>1967</v>
      </c>
      <c r="D59" s="103"/>
      <c r="E59" s="267" t="s">
        <v>1920</v>
      </c>
      <c r="F59" s="181">
        <v>9</v>
      </c>
      <c r="G59" s="181">
        <v>5</v>
      </c>
      <c r="H59" s="182">
        <v>8886.4</v>
      </c>
      <c r="I59" s="182">
        <v>7087.5</v>
      </c>
      <c r="J59" s="68"/>
      <c r="K59" s="216">
        <v>292</v>
      </c>
      <c r="L59" s="99" t="s">
        <v>769</v>
      </c>
      <c r="M59" s="218">
        <f>O59*Лист2.1!I49</f>
        <v>19788650</v>
      </c>
      <c r="N59" s="216">
        <f>M59/Лист2.1!I49</f>
        <v>1970</v>
      </c>
      <c r="O59" s="216">
        <v>1970</v>
      </c>
      <c r="P59" s="340"/>
      <c r="Q59" s="104"/>
      <c r="R59" s="104"/>
    </row>
    <row r="60" spans="1:18" ht="75" x14ac:dyDescent="0.3">
      <c r="A60" s="102" t="s">
        <v>833</v>
      </c>
      <c r="B60" s="99" t="s">
        <v>834</v>
      </c>
      <c r="C60" s="101">
        <v>1984</v>
      </c>
      <c r="D60" s="103"/>
      <c r="E60" s="267" t="s">
        <v>1919</v>
      </c>
      <c r="F60" s="181">
        <v>12</v>
      </c>
      <c r="G60" s="181">
        <v>2</v>
      </c>
      <c r="H60" s="182">
        <v>4760</v>
      </c>
      <c r="I60" s="182">
        <v>4776.6000000000004</v>
      </c>
      <c r="J60" s="68"/>
      <c r="K60" s="216">
        <v>203</v>
      </c>
      <c r="L60" s="469" t="s">
        <v>835</v>
      </c>
      <c r="M60" s="218">
        <f>O60*Лист2.1!E50</f>
        <v>7200000</v>
      </c>
      <c r="N60" s="216">
        <f>M60/Лист2.1!E50</f>
        <v>1800000</v>
      </c>
      <c r="O60" s="216">
        <v>1800000</v>
      </c>
      <c r="P60" s="339"/>
      <c r="R60" s="76"/>
    </row>
    <row r="61" spans="1:18" ht="37.5" x14ac:dyDescent="0.3">
      <c r="A61" s="102" t="s">
        <v>836</v>
      </c>
      <c r="B61" s="99" t="s">
        <v>837</v>
      </c>
      <c r="C61" s="101">
        <v>1955</v>
      </c>
      <c r="D61" s="103"/>
      <c r="E61" s="267" t="s">
        <v>1920</v>
      </c>
      <c r="F61" s="181">
        <v>4</v>
      </c>
      <c r="G61" s="181">
        <v>8</v>
      </c>
      <c r="H61" s="182">
        <v>4961.2</v>
      </c>
      <c r="I61" s="182">
        <v>3713.6</v>
      </c>
      <c r="J61" s="68"/>
      <c r="K61" s="216">
        <v>217</v>
      </c>
      <c r="L61" s="99" t="s">
        <v>769</v>
      </c>
      <c r="M61" s="218">
        <f>O61*Лист2.1!I51</f>
        <v>8699520</v>
      </c>
      <c r="N61" s="216">
        <f>M61/Лист2.1!I51</f>
        <v>1970</v>
      </c>
      <c r="O61" s="216">
        <v>1970</v>
      </c>
      <c r="P61" s="340"/>
      <c r="R61" s="76"/>
    </row>
    <row r="62" spans="1:18" ht="37.5" x14ac:dyDescent="0.3">
      <c r="A62" s="102" t="s">
        <v>838</v>
      </c>
      <c r="B62" s="99" t="s">
        <v>839</v>
      </c>
      <c r="C62" s="101">
        <v>1957</v>
      </c>
      <c r="D62" s="103"/>
      <c r="E62" s="267" t="s">
        <v>1920</v>
      </c>
      <c r="F62" s="181">
        <v>5</v>
      </c>
      <c r="G62" s="181">
        <v>8</v>
      </c>
      <c r="H62" s="182">
        <v>5335.8</v>
      </c>
      <c r="I62" s="182">
        <v>4099.5</v>
      </c>
      <c r="J62" s="68"/>
      <c r="K62" s="216">
        <v>232</v>
      </c>
      <c r="L62" s="99" t="s">
        <v>769</v>
      </c>
      <c r="M62" s="218">
        <f>O62*Лист2.1!I52</f>
        <v>11552080</v>
      </c>
      <c r="N62" s="216">
        <f>M62/Лист2.1!I52</f>
        <v>1970</v>
      </c>
      <c r="O62" s="216">
        <v>1970</v>
      </c>
      <c r="P62" s="339"/>
      <c r="R62" s="76"/>
    </row>
    <row r="63" spans="1:18" ht="37.5" x14ac:dyDescent="0.3">
      <c r="A63" s="102" t="s">
        <v>840</v>
      </c>
      <c r="B63" s="99" t="s">
        <v>841</v>
      </c>
      <c r="C63" s="101">
        <v>1953</v>
      </c>
      <c r="D63" s="103"/>
      <c r="E63" s="267" t="s">
        <v>1920</v>
      </c>
      <c r="F63" s="181">
        <v>5</v>
      </c>
      <c r="G63" s="181">
        <v>6</v>
      </c>
      <c r="H63" s="182">
        <v>3708.1</v>
      </c>
      <c r="I63" s="182">
        <v>3121.7</v>
      </c>
      <c r="J63" s="68"/>
      <c r="K63" s="216">
        <v>205</v>
      </c>
      <c r="L63" s="99" t="s">
        <v>769</v>
      </c>
      <c r="M63" s="218">
        <f>O63*Лист2.1!I53</f>
        <v>8707400</v>
      </c>
      <c r="N63" s="216">
        <f>M63/Лист2.1!I53</f>
        <v>1970</v>
      </c>
      <c r="O63" s="216">
        <v>1970</v>
      </c>
      <c r="P63" s="340"/>
      <c r="R63" s="76"/>
    </row>
    <row r="64" spans="1:18" ht="37.5" x14ac:dyDescent="0.3">
      <c r="A64" s="334" t="s">
        <v>842</v>
      </c>
      <c r="B64" s="333" t="s">
        <v>843</v>
      </c>
      <c r="C64" s="335">
        <v>1968</v>
      </c>
      <c r="D64" s="356"/>
      <c r="E64" s="336" t="s">
        <v>1923</v>
      </c>
      <c r="F64" s="360">
        <v>5</v>
      </c>
      <c r="G64" s="360">
        <v>4</v>
      </c>
      <c r="H64" s="362">
        <v>5462.6</v>
      </c>
      <c r="I64" s="362">
        <v>3436</v>
      </c>
      <c r="J64" s="68"/>
      <c r="K64" s="332">
        <v>159</v>
      </c>
      <c r="L64" s="333" t="s">
        <v>769</v>
      </c>
      <c r="M64" s="355">
        <f>O64*Лист2.1!I54</f>
        <v>4627530</v>
      </c>
      <c r="N64" s="332">
        <f>M64/Лист2.1!I54</f>
        <v>1970</v>
      </c>
      <c r="O64" s="332">
        <v>1970</v>
      </c>
      <c r="P64" s="339"/>
      <c r="R64" s="76"/>
    </row>
    <row r="65" spans="1:18" ht="37.5" x14ac:dyDescent="0.3">
      <c r="A65" s="102" t="s">
        <v>1965</v>
      </c>
      <c r="B65" s="99" t="s">
        <v>1966</v>
      </c>
      <c r="C65" s="20">
        <v>1972</v>
      </c>
      <c r="D65" s="455"/>
      <c r="E65" s="395" t="s">
        <v>1923</v>
      </c>
      <c r="F65" s="181">
        <v>5</v>
      </c>
      <c r="G65" s="181">
        <v>4</v>
      </c>
      <c r="H65" s="182">
        <v>5512.3</v>
      </c>
      <c r="I65" s="182">
        <v>3456</v>
      </c>
      <c r="J65" s="342"/>
      <c r="K65" s="398">
        <v>135</v>
      </c>
      <c r="L65" s="99" t="s">
        <v>750</v>
      </c>
      <c r="M65" s="218">
        <f t="shared" ref="M65" si="18">H65*O65</f>
        <v>20312825.5</v>
      </c>
      <c r="N65" s="471">
        <f t="shared" ref="N65" si="19">M65/H65</f>
        <v>3685</v>
      </c>
      <c r="O65" s="471">
        <v>3685</v>
      </c>
      <c r="P65" s="340"/>
      <c r="R65" s="76"/>
    </row>
    <row r="66" spans="1:18" ht="37.5" x14ac:dyDescent="0.3">
      <c r="A66" s="102" t="s">
        <v>1967</v>
      </c>
      <c r="B66" s="99" t="s">
        <v>1968</v>
      </c>
      <c r="C66" s="20">
        <v>1974</v>
      </c>
      <c r="D66" s="455"/>
      <c r="E66" s="395" t="s">
        <v>1923</v>
      </c>
      <c r="F66" s="181">
        <v>5</v>
      </c>
      <c r="G66" s="181">
        <v>4</v>
      </c>
      <c r="H66" s="182">
        <v>4566</v>
      </c>
      <c r="I66" s="182">
        <v>3527</v>
      </c>
      <c r="J66" s="342"/>
      <c r="K66" s="398">
        <v>126</v>
      </c>
      <c r="L66" s="99" t="s">
        <v>782</v>
      </c>
      <c r="M66" s="218">
        <f t="shared" ref="M66" si="20">H66*O66</f>
        <v>9401394</v>
      </c>
      <c r="N66" s="216">
        <f t="shared" ref="N66" si="21">M66/H66</f>
        <v>2059</v>
      </c>
      <c r="O66" s="216">
        <v>2059</v>
      </c>
      <c r="P66" s="339"/>
      <c r="R66" s="76"/>
    </row>
    <row r="67" spans="1:18" ht="37.5" x14ac:dyDescent="0.3">
      <c r="A67" s="334" t="s">
        <v>844</v>
      </c>
      <c r="B67" s="333" t="s">
        <v>845</v>
      </c>
      <c r="C67" s="335">
        <v>1958</v>
      </c>
      <c r="D67" s="356"/>
      <c r="E67" s="336" t="s">
        <v>1920</v>
      </c>
      <c r="F67" s="360">
        <v>4</v>
      </c>
      <c r="G67" s="360">
        <v>4</v>
      </c>
      <c r="H67" s="362">
        <v>3421.5</v>
      </c>
      <c r="I67" s="362">
        <v>2344</v>
      </c>
      <c r="J67" s="68"/>
      <c r="K67" s="332">
        <v>100</v>
      </c>
      <c r="L67" s="333" t="s">
        <v>769</v>
      </c>
      <c r="M67" s="355">
        <f>O67*Лист2.1!I57</f>
        <v>3972702</v>
      </c>
      <c r="N67" s="332">
        <f>M67/Лист2.1!I57</f>
        <v>1970</v>
      </c>
      <c r="O67" s="332">
        <v>1970</v>
      </c>
      <c r="P67" s="340"/>
      <c r="R67" s="76"/>
    </row>
    <row r="68" spans="1:18" ht="37.5" x14ac:dyDescent="0.3">
      <c r="A68" s="102" t="s">
        <v>1969</v>
      </c>
      <c r="B68" s="99" t="s">
        <v>1970</v>
      </c>
      <c r="C68" s="20">
        <v>1917</v>
      </c>
      <c r="D68" s="455"/>
      <c r="E68" s="395" t="s">
        <v>1920</v>
      </c>
      <c r="F68" s="181">
        <v>2</v>
      </c>
      <c r="G68" s="181">
        <v>2</v>
      </c>
      <c r="H68" s="182">
        <v>998.3</v>
      </c>
      <c r="I68" s="182">
        <v>400</v>
      </c>
      <c r="J68" s="342"/>
      <c r="K68" s="398">
        <v>14</v>
      </c>
      <c r="L68" s="99" t="s">
        <v>782</v>
      </c>
      <c r="M68" s="218">
        <f t="shared" ref="M68" si="22">H68*O68</f>
        <v>2055499.7</v>
      </c>
      <c r="N68" s="216">
        <f t="shared" ref="N68" si="23">M68/H68</f>
        <v>2059</v>
      </c>
      <c r="O68" s="216">
        <v>2059</v>
      </c>
      <c r="P68" s="339"/>
      <c r="R68" s="76"/>
    </row>
    <row r="69" spans="1:18" ht="37.5" x14ac:dyDescent="0.3">
      <c r="A69" s="102" t="s">
        <v>1971</v>
      </c>
      <c r="B69" s="99" t="s">
        <v>1972</v>
      </c>
      <c r="C69" s="20">
        <v>1993</v>
      </c>
      <c r="D69" s="455"/>
      <c r="E69" s="395" t="s">
        <v>1920</v>
      </c>
      <c r="F69" s="181">
        <v>10</v>
      </c>
      <c r="G69" s="181">
        <v>8</v>
      </c>
      <c r="H69" s="182">
        <v>1733.1</v>
      </c>
      <c r="I69" s="182">
        <v>1733.1</v>
      </c>
      <c r="J69" s="342"/>
      <c r="K69" s="398">
        <v>875</v>
      </c>
      <c r="L69" s="99" t="s">
        <v>768</v>
      </c>
      <c r="M69" s="218">
        <f>O69*Лист2.1!G59</f>
        <v>4401936</v>
      </c>
      <c r="N69" s="398">
        <f>M69/Лист2.1!G59</f>
        <v>1584</v>
      </c>
      <c r="O69" s="398">
        <v>1584</v>
      </c>
      <c r="P69" s="340"/>
      <c r="R69" s="76"/>
    </row>
    <row r="70" spans="1:18" ht="37.5" x14ac:dyDescent="0.3">
      <c r="A70" s="334" t="s">
        <v>846</v>
      </c>
      <c r="B70" s="333" t="s">
        <v>847</v>
      </c>
      <c r="C70" s="335">
        <v>1950</v>
      </c>
      <c r="D70" s="356"/>
      <c r="E70" s="336" t="s">
        <v>1920</v>
      </c>
      <c r="F70" s="365">
        <v>4</v>
      </c>
      <c r="G70" s="366">
        <v>4</v>
      </c>
      <c r="H70" s="362">
        <v>2292.4</v>
      </c>
      <c r="I70" s="367">
        <v>2292.4</v>
      </c>
      <c r="J70" s="69"/>
      <c r="K70" s="332">
        <v>71</v>
      </c>
      <c r="L70" s="333" t="s">
        <v>782</v>
      </c>
      <c r="M70" s="355">
        <f>H70*O70</f>
        <v>4720051.6000000006</v>
      </c>
      <c r="N70" s="332">
        <f>M70/H70</f>
        <v>2059</v>
      </c>
      <c r="O70" s="332">
        <v>2059</v>
      </c>
      <c r="P70" s="339"/>
      <c r="R70" s="76"/>
    </row>
    <row r="71" spans="1:18" ht="37.5" x14ac:dyDescent="0.3">
      <c r="A71" s="102" t="s">
        <v>1973</v>
      </c>
      <c r="B71" s="99" t="s">
        <v>1974</v>
      </c>
      <c r="C71" s="20">
        <v>1917</v>
      </c>
      <c r="D71" s="455"/>
      <c r="E71" s="395" t="s">
        <v>1926</v>
      </c>
      <c r="F71" s="184">
        <v>2</v>
      </c>
      <c r="G71" s="185">
        <v>1</v>
      </c>
      <c r="H71" s="182">
        <v>203</v>
      </c>
      <c r="I71" s="186">
        <v>156</v>
      </c>
      <c r="J71" s="344"/>
      <c r="K71" s="398">
        <v>15</v>
      </c>
      <c r="L71" s="99" t="s">
        <v>768</v>
      </c>
      <c r="M71" s="218">
        <f>O71*Лист2.1!G61</f>
        <v>372900</v>
      </c>
      <c r="N71" s="398">
        <f>M71/Лист2.1!G61</f>
        <v>2486</v>
      </c>
      <c r="O71" s="398">
        <v>2486</v>
      </c>
      <c r="P71" s="340"/>
      <c r="R71" s="76"/>
    </row>
    <row r="72" spans="1:18" s="1" customFormat="1" ht="37.5" x14ac:dyDescent="0.3">
      <c r="A72" s="334" t="s">
        <v>848</v>
      </c>
      <c r="B72" s="333" t="s">
        <v>849</v>
      </c>
      <c r="C72" s="335">
        <v>1966</v>
      </c>
      <c r="D72" s="356"/>
      <c r="E72" s="336" t="s">
        <v>1920</v>
      </c>
      <c r="F72" s="366">
        <v>9</v>
      </c>
      <c r="G72" s="366">
        <v>1</v>
      </c>
      <c r="H72" s="368">
        <v>2976.3</v>
      </c>
      <c r="I72" s="369">
        <v>2976.3</v>
      </c>
      <c r="J72" s="70"/>
      <c r="K72" s="332">
        <v>165</v>
      </c>
      <c r="L72" s="333" t="s">
        <v>768</v>
      </c>
      <c r="M72" s="355">
        <f>O72*Лист2.1!G62</f>
        <v>712800</v>
      </c>
      <c r="N72" s="332">
        <f>M72/Лист2.1!G62</f>
        <v>1584</v>
      </c>
      <c r="O72" s="332">
        <v>1584</v>
      </c>
      <c r="P72" s="339"/>
      <c r="Q72" s="104"/>
      <c r="R72" s="76"/>
    </row>
    <row r="73" spans="1:18" s="1" customFormat="1" ht="37.5" x14ac:dyDescent="0.3">
      <c r="A73" s="102" t="s">
        <v>1975</v>
      </c>
      <c r="B73" s="99" t="s">
        <v>1976</v>
      </c>
      <c r="C73" s="156">
        <v>1962</v>
      </c>
      <c r="D73" s="455"/>
      <c r="E73" s="395" t="s">
        <v>1919</v>
      </c>
      <c r="F73" s="185">
        <v>5</v>
      </c>
      <c r="G73" s="185">
        <v>2</v>
      </c>
      <c r="H73" s="187">
        <v>2028</v>
      </c>
      <c r="I73" s="188">
        <v>1362.2</v>
      </c>
      <c r="J73" s="345"/>
      <c r="K73" s="398">
        <v>56</v>
      </c>
      <c r="L73" s="99" t="s">
        <v>768</v>
      </c>
      <c r="M73" s="218">
        <f>O73*Лист2.1!G63</f>
        <v>1035916.2</v>
      </c>
      <c r="N73" s="398">
        <f>M73/Лист2.1!G63</f>
        <v>2486</v>
      </c>
      <c r="O73" s="398">
        <v>2486</v>
      </c>
      <c r="P73" s="340"/>
      <c r="Q73" s="104"/>
      <c r="R73" s="76"/>
    </row>
    <row r="74" spans="1:18" s="1" customFormat="1" ht="37.5" x14ac:dyDescent="0.3">
      <c r="A74" s="102" t="s">
        <v>1977</v>
      </c>
      <c r="B74" s="99" t="s">
        <v>1978</v>
      </c>
      <c r="C74" s="156">
        <v>1972</v>
      </c>
      <c r="D74" s="455"/>
      <c r="E74" s="395" t="s">
        <v>1919</v>
      </c>
      <c r="F74" s="185">
        <v>5</v>
      </c>
      <c r="G74" s="185">
        <v>8</v>
      </c>
      <c r="H74" s="187">
        <v>5849.2</v>
      </c>
      <c r="I74" s="188">
        <v>5834.2</v>
      </c>
      <c r="J74" s="345"/>
      <c r="K74" s="398">
        <v>255</v>
      </c>
      <c r="L74" s="99" t="s">
        <v>769</v>
      </c>
      <c r="M74" s="218">
        <f>O74*Лист2.1!I64</f>
        <v>8268090</v>
      </c>
      <c r="N74" s="398">
        <f>M74/Лист2.1!I64</f>
        <v>1970</v>
      </c>
      <c r="O74" s="398">
        <v>1970</v>
      </c>
      <c r="P74" s="339"/>
      <c r="Q74" s="104"/>
      <c r="R74" s="76"/>
    </row>
    <row r="75" spans="1:18" s="1" customFormat="1" x14ac:dyDescent="0.3">
      <c r="A75" s="102" t="s">
        <v>850</v>
      </c>
      <c r="B75" s="99" t="s">
        <v>851</v>
      </c>
      <c r="C75" s="101">
        <v>1998</v>
      </c>
      <c r="D75" s="103"/>
      <c r="E75" s="267" t="s">
        <v>1920</v>
      </c>
      <c r="F75" s="189">
        <v>5</v>
      </c>
      <c r="G75" s="190">
        <v>1</v>
      </c>
      <c r="H75" s="191">
        <v>923</v>
      </c>
      <c r="I75" s="191">
        <v>923</v>
      </c>
      <c r="J75" s="191">
        <v>923</v>
      </c>
      <c r="K75" s="216">
        <v>29</v>
      </c>
      <c r="L75" s="99" t="s">
        <v>768</v>
      </c>
      <c r="M75" s="218">
        <f>O75*Лист2.1!G65</f>
        <v>447480</v>
      </c>
      <c r="N75" s="216">
        <f>M75/Лист2.1!G65</f>
        <v>2486</v>
      </c>
      <c r="O75" s="216">
        <v>2486</v>
      </c>
      <c r="P75" s="340"/>
      <c r="Q75" s="104"/>
      <c r="R75" s="76"/>
    </row>
    <row r="76" spans="1:18" s="282" customFormat="1" ht="37.5" x14ac:dyDescent="0.3">
      <c r="A76" s="102" t="s">
        <v>852</v>
      </c>
      <c r="B76" s="99" t="s">
        <v>853</v>
      </c>
      <c r="C76" s="101">
        <v>1917</v>
      </c>
      <c r="D76" s="103"/>
      <c r="E76" s="267" t="s">
        <v>1920</v>
      </c>
      <c r="F76" s="304">
        <v>2</v>
      </c>
      <c r="G76" s="185">
        <v>1</v>
      </c>
      <c r="H76" s="305">
        <v>122</v>
      </c>
      <c r="I76" s="186">
        <v>122</v>
      </c>
      <c r="J76" s="287"/>
      <c r="K76" s="216">
        <v>8</v>
      </c>
      <c r="L76" s="99" t="s">
        <v>768</v>
      </c>
      <c r="M76" s="218">
        <f>O76*Лист2.1!G66</f>
        <v>298320</v>
      </c>
      <c r="N76" s="216">
        <f>M76/Лист2.1!G66</f>
        <v>2486</v>
      </c>
      <c r="O76" s="216">
        <v>2486</v>
      </c>
      <c r="P76" s="339"/>
      <c r="Q76" s="104"/>
      <c r="R76" s="104"/>
    </row>
    <row r="77" spans="1:18" s="282" customFormat="1" ht="37.5" x14ac:dyDescent="0.3">
      <c r="A77" s="102" t="s">
        <v>854</v>
      </c>
      <c r="B77" s="99" t="s">
        <v>855</v>
      </c>
      <c r="C77" s="101">
        <v>1917</v>
      </c>
      <c r="D77" s="103"/>
      <c r="E77" s="267" t="s">
        <v>1920</v>
      </c>
      <c r="F77" s="185">
        <v>2</v>
      </c>
      <c r="G77" s="185">
        <v>1</v>
      </c>
      <c r="H77" s="187">
        <v>131</v>
      </c>
      <c r="I77" s="188">
        <v>131</v>
      </c>
      <c r="J77" s="288"/>
      <c r="K77" s="216">
        <v>9</v>
      </c>
      <c r="L77" s="99" t="s">
        <v>769</v>
      </c>
      <c r="M77" s="218">
        <f>O77*Лист2.1!I67</f>
        <v>433400</v>
      </c>
      <c r="N77" s="216">
        <f>M77/Лист2.1!I67</f>
        <v>1970</v>
      </c>
      <c r="O77" s="216">
        <v>1970</v>
      </c>
      <c r="P77" s="340"/>
      <c r="Q77" s="104"/>
      <c r="R77" s="104"/>
    </row>
    <row r="78" spans="1:18" s="282" customFormat="1" x14ac:dyDescent="0.3">
      <c r="A78" s="102" t="s">
        <v>856</v>
      </c>
      <c r="B78" s="99" t="s">
        <v>857</v>
      </c>
      <c r="C78" s="101">
        <v>1917</v>
      </c>
      <c r="D78" s="103"/>
      <c r="E78" s="267" t="s">
        <v>1920</v>
      </c>
      <c r="F78" s="190">
        <v>2</v>
      </c>
      <c r="G78" s="192">
        <v>1</v>
      </c>
      <c r="H78" s="193">
        <v>818.9</v>
      </c>
      <c r="I78" s="193">
        <v>818.9</v>
      </c>
      <c r="J78" s="289"/>
      <c r="K78" s="216">
        <v>64</v>
      </c>
      <c r="L78" s="99" t="s">
        <v>769</v>
      </c>
      <c r="M78" s="218">
        <f>O78*Лист2.1!I68</f>
        <v>1174120</v>
      </c>
      <c r="N78" s="216">
        <f>M78/Лист2.1!I68</f>
        <v>1970</v>
      </c>
      <c r="O78" s="216">
        <v>1970</v>
      </c>
      <c r="P78" s="339"/>
      <c r="Q78" s="104"/>
      <c r="R78" s="104"/>
    </row>
    <row r="79" spans="1:18" s="1" customFormat="1" x14ac:dyDescent="0.3">
      <c r="A79" s="102" t="s">
        <v>858</v>
      </c>
      <c r="B79" s="99" t="s">
        <v>859</v>
      </c>
      <c r="C79" s="101">
        <v>1917</v>
      </c>
      <c r="D79" s="103"/>
      <c r="E79" s="267" t="s">
        <v>1920</v>
      </c>
      <c r="F79" s="189">
        <v>1</v>
      </c>
      <c r="G79" s="181">
        <v>1</v>
      </c>
      <c r="H79" s="191">
        <v>93.6</v>
      </c>
      <c r="I79" s="182">
        <v>93.6</v>
      </c>
      <c r="J79" s="68"/>
      <c r="K79" s="216">
        <v>7</v>
      </c>
      <c r="L79" s="99" t="s">
        <v>768</v>
      </c>
      <c r="M79" s="218">
        <f>O79*Лист2.1!G69</f>
        <v>447480</v>
      </c>
      <c r="N79" s="216">
        <f>M79/Лист2.1!G69</f>
        <v>2486</v>
      </c>
      <c r="O79" s="216">
        <v>2486</v>
      </c>
      <c r="P79" s="340"/>
      <c r="Q79" s="104"/>
      <c r="R79" s="76"/>
    </row>
    <row r="80" spans="1:18" s="282" customFormat="1" x14ac:dyDescent="0.3">
      <c r="A80" s="102" t="s">
        <v>860</v>
      </c>
      <c r="B80" s="99" t="s">
        <v>861</v>
      </c>
      <c r="C80" s="101">
        <v>1880</v>
      </c>
      <c r="D80" s="103"/>
      <c r="E80" s="267" t="s">
        <v>1920</v>
      </c>
      <c r="F80" s="189">
        <v>2</v>
      </c>
      <c r="G80" s="190">
        <v>2</v>
      </c>
      <c r="H80" s="191">
        <v>163</v>
      </c>
      <c r="I80" s="191">
        <v>163</v>
      </c>
      <c r="J80" s="290"/>
      <c r="K80" s="216">
        <v>9</v>
      </c>
      <c r="L80" s="99" t="s">
        <v>769</v>
      </c>
      <c r="M80" s="218">
        <f>O80*Лист2.1!I70</f>
        <v>378240</v>
      </c>
      <c r="N80" s="216">
        <f>M80/Лист2.1!I70</f>
        <v>1970</v>
      </c>
      <c r="O80" s="216">
        <v>1970</v>
      </c>
      <c r="P80" s="339"/>
      <c r="Q80" s="104"/>
      <c r="R80" s="104"/>
    </row>
    <row r="81" spans="1:18" s="282" customFormat="1" ht="37.5" x14ac:dyDescent="0.3">
      <c r="A81" s="102" t="s">
        <v>862</v>
      </c>
      <c r="B81" s="99" t="s">
        <v>863</v>
      </c>
      <c r="C81" s="101">
        <v>1917</v>
      </c>
      <c r="D81" s="103"/>
      <c r="E81" s="267" t="s">
        <v>1920</v>
      </c>
      <c r="F81" s="190">
        <v>2</v>
      </c>
      <c r="G81" s="192">
        <v>1</v>
      </c>
      <c r="H81" s="193">
        <v>247.3</v>
      </c>
      <c r="I81" s="193">
        <v>123.6</v>
      </c>
      <c r="J81" s="289"/>
      <c r="K81" s="216">
        <v>14</v>
      </c>
      <c r="L81" s="99" t="s">
        <v>769</v>
      </c>
      <c r="M81" s="218">
        <f>O81*Лист2.1!I71</f>
        <v>551600</v>
      </c>
      <c r="N81" s="216">
        <f>M81/Лист2.1!I71</f>
        <v>1970</v>
      </c>
      <c r="O81" s="216">
        <v>1970</v>
      </c>
      <c r="P81" s="340"/>
      <c r="Q81" s="104"/>
      <c r="R81" s="104"/>
    </row>
    <row r="82" spans="1:18" s="282" customFormat="1" ht="37.5" x14ac:dyDescent="0.3">
      <c r="A82" s="102" t="s">
        <v>864</v>
      </c>
      <c r="B82" s="99" t="s">
        <v>865</v>
      </c>
      <c r="C82" s="101">
        <v>1917</v>
      </c>
      <c r="D82" s="103"/>
      <c r="E82" s="267" t="s">
        <v>1920</v>
      </c>
      <c r="F82" s="190">
        <v>2</v>
      </c>
      <c r="G82" s="192">
        <v>1</v>
      </c>
      <c r="H82" s="193">
        <v>777.3</v>
      </c>
      <c r="I82" s="193">
        <v>400</v>
      </c>
      <c r="J82" s="289"/>
      <c r="K82" s="216">
        <v>34</v>
      </c>
      <c r="L82" s="99" t="s">
        <v>769</v>
      </c>
      <c r="M82" s="218">
        <f>O82*Лист2.1!I72</f>
        <v>1201700</v>
      </c>
      <c r="N82" s="216">
        <f>M82/Лист2.1!I72</f>
        <v>1970</v>
      </c>
      <c r="O82" s="216">
        <v>1970</v>
      </c>
      <c r="P82" s="339"/>
      <c r="Q82" s="104"/>
      <c r="R82" s="104"/>
    </row>
    <row r="83" spans="1:18" s="282" customFormat="1" x14ac:dyDescent="0.3">
      <c r="A83" s="102" t="s">
        <v>866</v>
      </c>
      <c r="B83" s="99" t="s">
        <v>867</v>
      </c>
      <c r="C83" s="101">
        <v>1880</v>
      </c>
      <c r="D83" s="103"/>
      <c r="E83" s="267" t="s">
        <v>1920</v>
      </c>
      <c r="F83" s="183">
        <v>4</v>
      </c>
      <c r="G83" s="190">
        <v>4</v>
      </c>
      <c r="H83" s="194">
        <v>1472.3</v>
      </c>
      <c r="I83" s="194">
        <v>1472.3</v>
      </c>
      <c r="J83" s="291"/>
      <c r="K83" s="216">
        <v>71</v>
      </c>
      <c r="L83" s="99" t="s">
        <v>769</v>
      </c>
      <c r="M83" s="218">
        <f>O83*Лист2.1!I73</f>
        <v>4255200</v>
      </c>
      <c r="N83" s="216">
        <f>M83/Лист2.1!I73</f>
        <v>1970</v>
      </c>
      <c r="O83" s="216">
        <v>1970</v>
      </c>
      <c r="P83" s="340"/>
      <c r="Q83" s="104"/>
      <c r="R83" s="104"/>
    </row>
    <row r="84" spans="1:18" s="282" customFormat="1" x14ac:dyDescent="0.3">
      <c r="A84" s="102" t="s">
        <v>868</v>
      </c>
      <c r="B84" s="99" t="s">
        <v>869</v>
      </c>
      <c r="C84" s="101">
        <v>1898</v>
      </c>
      <c r="D84" s="103"/>
      <c r="E84" s="267" t="s">
        <v>1920</v>
      </c>
      <c r="F84" s="190">
        <v>2</v>
      </c>
      <c r="G84" s="190">
        <v>5</v>
      </c>
      <c r="H84" s="191">
        <v>598.29999999999995</v>
      </c>
      <c r="I84" s="191">
        <v>598.29999999999995</v>
      </c>
      <c r="J84" s="290"/>
      <c r="K84" s="216">
        <v>15</v>
      </c>
      <c r="L84" s="99" t="s">
        <v>769</v>
      </c>
      <c r="M84" s="218">
        <f>O84*Лист2.1!I74</f>
        <v>803760</v>
      </c>
      <c r="N84" s="216">
        <f>M84/Лист2.1!I74</f>
        <v>1970</v>
      </c>
      <c r="O84" s="216">
        <v>1970</v>
      </c>
      <c r="P84" s="339"/>
      <c r="Q84" s="104"/>
      <c r="R84" s="104"/>
    </row>
    <row r="85" spans="1:18" s="282" customFormat="1" x14ac:dyDescent="0.3">
      <c r="A85" s="102" t="s">
        <v>870</v>
      </c>
      <c r="B85" s="99" t="s">
        <v>871</v>
      </c>
      <c r="C85" s="101">
        <v>1800</v>
      </c>
      <c r="D85" s="103"/>
      <c r="E85" s="267" t="s">
        <v>1920</v>
      </c>
      <c r="F85" s="185">
        <v>2</v>
      </c>
      <c r="G85" s="185">
        <v>2</v>
      </c>
      <c r="H85" s="187">
        <v>391.9</v>
      </c>
      <c r="I85" s="188">
        <v>391.9</v>
      </c>
      <c r="J85" s="288"/>
      <c r="K85" s="216">
        <v>14</v>
      </c>
      <c r="L85" s="99" t="s">
        <v>769</v>
      </c>
      <c r="M85" s="218">
        <f>O85*Лист2.1!I75</f>
        <v>1536600</v>
      </c>
      <c r="N85" s="216">
        <f>M85/Лист2.1!I75</f>
        <v>1970</v>
      </c>
      <c r="O85" s="216">
        <v>1970</v>
      </c>
      <c r="P85" s="340"/>
      <c r="Q85" s="104"/>
      <c r="R85" s="104"/>
    </row>
    <row r="86" spans="1:18" s="282" customFormat="1" x14ac:dyDescent="0.3">
      <c r="A86" s="102" t="s">
        <v>872</v>
      </c>
      <c r="B86" s="99" t="s">
        <v>873</v>
      </c>
      <c r="C86" s="101">
        <v>1917</v>
      </c>
      <c r="D86" s="103"/>
      <c r="E86" s="267" t="s">
        <v>1920</v>
      </c>
      <c r="F86" s="195">
        <v>2</v>
      </c>
      <c r="G86" s="196">
        <v>2</v>
      </c>
      <c r="H86" s="179">
        <v>428</v>
      </c>
      <c r="I86" s="197">
        <v>428</v>
      </c>
      <c r="J86" s="292"/>
      <c r="K86" s="216">
        <v>29</v>
      </c>
      <c r="L86" s="99" t="s">
        <v>769</v>
      </c>
      <c r="M86" s="218">
        <f>O86*Лист2.1!I76</f>
        <v>2458560</v>
      </c>
      <c r="N86" s="216">
        <f>M86/Лист2.1!I76</f>
        <v>1970</v>
      </c>
      <c r="O86" s="216">
        <v>1970</v>
      </c>
      <c r="P86" s="339"/>
      <c r="Q86" s="104"/>
      <c r="R86" s="104"/>
    </row>
    <row r="87" spans="1:18" s="282" customFormat="1" ht="37.5" x14ac:dyDescent="0.3">
      <c r="A87" s="102" t="s">
        <v>874</v>
      </c>
      <c r="B87" s="99" t="s">
        <v>875</v>
      </c>
      <c r="C87" s="101">
        <v>1868</v>
      </c>
      <c r="D87" s="103"/>
      <c r="E87" s="267" t="s">
        <v>1920</v>
      </c>
      <c r="F87" s="190">
        <v>2</v>
      </c>
      <c r="G87" s="181">
        <v>2</v>
      </c>
      <c r="H87" s="191">
        <v>1780.2</v>
      </c>
      <c r="I87" s="198">
        <v>1780.2</v>
      </c>
      <c r="J87" s="293"/>
      <c r="K87" s="216">
        <v>48</v>
      </c>
      <c r="L87" s="99" t="s">
        <v>769</v>
      </c>
      <c r="M87" s="218">
        <f>O87*Лист2.1!I77</f>
        <v>2616160</v>
      </c>
      <c r="N87" s="216">
        <f>M87/Лист2.1!I77</f>
        <v>1970</v>
      </c>
      <c r="O87" s="216">
        <v>1970</v>
      </c>
      <c r="P87" s="340"/>
      <c r="Q87" s="104"/>
      <c r="R87" s="104"/>
    </row>
    <row r="88" spans="1:18" s="282" customFormat="1" ht="37.5" x14ac:dyDescent="0.3">
      <c r="A88" s="102" t="s">
        <v>876</v>
      </c>
      <c r="B88" s="99" t="s">
        <v>877</v>
      </c>
      <c r="C88" s="101">
        <v>1978</v>
      </c>
      <c r="D88" s="103"/>
      <c r="E88" s="267" t="s">
        <v>1920</v>
      </c>
      <c r="F88" s="185">
        <v>5</v>
      </c>
      <c r="G88" s="185">
        <v>1</v>
      </c>
      <c r="H88" s="187">
        <v>733.1</v>
      </c>
      <c r="I88" s="188">
        <v>733.1</v>
      </c>
      <c r="J88" s="70"/>
      <c r="K88" s="216">
        <v>37</v>
      </c>
      <c r="L88" s="99" t="s">
        <v>782</v>
      </c>
      <c r="M88" s="218">
        <f>H88*O88</f>
        <v>1509452.9000000001</v>
      </c>
      <c r="N88" s="216">
        <f>M88/H88</f>
        <v>2059</v>
      </c>
      <c r="O88" s="216">
        <v>2059</v>
      </c>
      <c r="P88" s="339"/>
      <c r="Q88" s="104"/>
      <c r="R88" s="104"/>
    </row>
    <row r="89" spans="1:18" s="1" customFormat="1" ht="37.5" x14ac:dyDescent="0.3">
      <c r="A89" s="102" t="s">
        <v>878</v>
      </c>
      <c r="B89" s="99" t="s">
        <v>879</v>
      </c>
      <c r="C89" s="273">
        <v>1917</v>
      </c>
      <c r="D89" s="258"/>
      <c r="E89" s="267" t="s">
        <v>1920</v>
      </c>
      <c r="F89" s="273">
        <v>2</v>
      </c>
      <c r="G89" s="274">
        <v>1</v>
      </c>
      <c r="H89" s="275">
        <v>350.6</v>
      </c>
      <c r="I89" s="276">
        <v>116.9</v>
      </c>
      <c r="J89" s="66"/>
      <c r="K89" s="216">
        <v>16</v>
      </c>
      <c r="L89" s="99" t="s">
        <v>768</v>
      </c>
      <c r="M89" s="218">
        <f>O89*Лист2.1!G79</f>
        <v>273460</v>
      </c>
      <c r="N89" s="216">
        <f>M89/Лист2.1!G79</f>
        <v>2486</v>
      </c>
      <c r="O89" s="216">
        <v>2486</v>
      </c>
      <c r="P89" s="340"/>
      <c r="Q89" s="104"/>
      <c r="R89" s="76"/>
    </row>
    <row r="90" spans="1:18" s="282" customFormat="1" x14ac:dyDescent="0.3">
      <c r="A90" s="102" t="s">
        <v>880</v>
      </c>
      <c r="B90" s="99" t="s">
        <v>881</v>
      </c>
      <c r="C90" s="101">
        <v>1917</v>
      </c>
      <c r="D90" s="103"/>
      <c r="E90" s="267" t="s">
        <v>1920</v>
      </c>
      <c r="F90" s="195">
        <v>2</v>
      </c>
      <c r="G90" s="196">
        <v>2</v>
      </c>
      <c r="H90" s="179">
        <v>1063</v>
      </c>
      <c r="I90" s="197">
        <v>773</v>
      </c>
      <c r="J90" s="292"/>
      <c r="K90" s="216">
        <v>32</v>
      </c>
      <c r="L90" s="99" t="s">
        <v>769</v>
      </c>
      <c r="M90" s="218">
        <f>O90*Лист2.1!I80</f>
        <v>2186700</v>
      </c>
      <c r="N90" s="216">
        <f>M90/Лист2.1!I80</f>
        <v>1970</v>
      </c>
      <c r="O90" s="216">
        <v>1970</v>
      </c>
      <c r="P90" s="339"/>
      <c r="Q90" s="104"/>
      <c r="R90" s="104"/>
    </row>
    <row r="91" spans="1:18" s="494" customFormat="1" x14ac:dyDescent="0.3">
      <c r="A91" s="472" t="s">
        <v>882</v>
      </c>
      <c r="B91" s="473" t="s">
        <v>883</v>
      </c>
      <c r="C91" s="101">
        <v>1917</v>
      </c>
      <c r="D91" s="103"/>
      <c r="E91" s="474" t="s">
        <v>1920</v>
      </c>
      <c r="F91" s="195">
        <v>1</v>
      </c>
      <c r="G91" s="196">
        <v>1</v>
      </c>
      <c r="H91" s="179">
        <v>133</v>
      </c>
      <c r="I91" s="197">
        <v>133</v>
      </c>
      <c r="J91" s="292"/>
      <c r="K91" s="476">
        <v>9</v>
      </c>
      <c r="L91" s="473" t="s">
        <v>769</v>
      </c>
      <c r="M91" s="218">
        <f>O91*Лист2.1!I81</f>
        <v>242310</v>
      </c>
      <c r="N91" s="476">
        <f>M91/Лист2.1!I81</f>
        <v>1970</v>
      </c>
      <c r="O91" s="476">
        <v>1970</v>
      </c>
      <c r="P91" s="492"/>
      <c r="Q91" s="493"/>
      <c r="R91" s="493"/>
    </row>
    <row r="92" spans="1:18" s="497" customFormat="1" ht="37.5" x14ac:dyDescent="0.3">
      <c r="A92" s="472" t="s">
        <v>1979</v>
      </c>
      <c r="B92" s="473" t="s">
        <v>1980</v>
      </c>
      <c r="C92" s="274">
        <v>1993</v>
      </c>
      <c r="D92" s="475"/>
      <c r="E92" s="474" t="s">
        <v>1920</v>
      </c>
      <c r="F92" s="195">
        <v>7</v>
      </c>
      <c r="G92" s="196">
        <v>4</v>
      </c>
      <c r="H92" s="179">
        <v>7743.8</v>
      </c>
      <c r="I92" s="197">
        <v>6642.2</v>
      </c>
      <c r="J92" s="346"/>
      <c r="K92" s="476">
        <v>215</v>
      </c>
      <c r="L92" s="473" t="s">
        <v>750</v>
      </c>
      <c r="M92" s="218">
        <f t="shared" ref="M92" si="24">H92*O92</f>
        <v>28535903</v>
      </c>
      <c r="N92" s="476">
        <f t="shared" ref="N92" si="25">M92/H92</f>
        <v>3685</v>
      </c>
      <c r="O92" s="476">
        <v>3685</v>
      </c>
      <c r="P92" s="495"/>
      <c r="Q92" s="496"/>
      <c r="R92" s="496"/>
    </row>
    <row r="93" spans="1:18" s="282" customFormat="1" x14ac:dyDescent="0.3">
      <c r="A93" s="102" t="s">
        <v>884</v>
      </c>
      <c r="B93" s="99" t="s">
        <v>885</v>
      </c>
      <c r="C93" s="101">
        <v>1917</v>
      </c>
      <c r="D93" s="103"/>
      <c r="E93" s="267" t="s">
        <v>1920</v>
      </c>
      <c r="F93" s="185">
        <v>2</v>
      </c>
      <c r="G93" s="185">
        <v>1</v>
      </c>
      <c r="H93" s="201">
        <v>219.1</v>
      </c>
      <c r="I93" s="202">
        <v>219.1</v>
      </c>
      <c r="J93" s="294"/>
      <c r="K93" s="216">
        <v>15</v>
      </c>
      <c r="L93" s="99" t="s">
        <v>768</v>
      </c>
      <c r="M93" s="218">
        <f>O93*Лист2.1!G83</f>
        <v>497200</v>
      </c>
      <c r="N93" s="216">
        <f>M93/Лист2.1!G83</f>
        <v>2486</v>
      </c>
      <c r="O93" s="216">
        <v>2486</v>
      </c>
      <c r="P93" s="340"/>
      <c r="Q93" s="104"/>
      <c r="R93" s="104"/>
    </row>
    <row r="94" spans="1:18" s="282" customFormat="1" ht="37.5" x14ac:dyDescent="0.3">
      <c r="A94" s="102" t="s">
        <v>886</v>
      </c>
      <c r="B94" s="99" t="s">
        <v>887</v>
      </c>
      <c r="C94" s="101">
        <v>2003</v>
      </c>
      <c r="D94" s="103"/>
      <c r="E94" s="267" t="s">
        <v>1920</v>
      </c>
      <c r="F94" s="190">
        <v>8</v>
      </c>
      <c r="G94" s="181">
        <v>3</v>
      </c>
      <c r="H94" s="191">
        <v>7453</v>
      </c>
      <c r="I94" s="191">
        <v>6617</v>
      </c>
      <c r="J94" s="290"/>
      <c r="K94" s="216">
        <v>36</v>
      </c>
      <c r="L94" s="99" t="s">
        <v>782</v>
      </c>
      <c r="M94" s="218">
        <f>O94*H94</f>
        <v>15345727</v>
      </c>
      <c r="N94" s="216">
        <f>M94/H94</f>
        <v>2059</v>
      </c>
      <c r="O94" s="216">
        <v>2059</v>
      </c>
      <c r="P94" s="339"/>
      <c r="Q94" s="104"/>
      <c r="R94" s="104"/>
    </row>
    <row r="95" spans="1:18" s="282" customFormat="1" x14ac:dyDescent="0.3">
      <c r="A95" s="102" t="s">
        <v>888</v>
      </c>
      <c r="B95" s="99" t="s">
        <v>889</v>
      </c>
      <c r="C95" s="101">
        <v>1868</v>
      </c>
      <c r="D95" s="103"/>
      <c r="E95" s="267" t="s">
        <v>1920</v>
      </c>
      <c r="F95" s="190">
        <v>2</v>
      </c>
      <c r="G95" s="199">
        <v>1</v>
      </c>
      <c r="H95" s="191">
        <v>661</v>
      </c>
      <c r="I95" s="191">
        <v>381</v>
      </c>
      <c r="J95" s="290"/>
      <c r="K95" s="216">
        <v>25</v>
      </c>
      <c r="L95" s="99" t="s">
        <v>769</v>
      </c>
      <c r="M95" s="218">
        <f>O95*Лист2.1!I85</f>
        <v>407790</v>
      </c>
      <c r="N95" s="216">
        <f>M95/Лист2.1!I85</f>
        <v>1970</v>
      </c>
      <c r="O95" s="216">
        <v>1970</v>
      </c>
      <c r="P95" s="340"/>
      <c r="Q95" s="104"/>
      <c r="R95" s="104"/>
    </row>
    <row r="96" spans="1:18" s="1" customFormat="1" ht="37.5" x14ac:dyDescent="0.3">
      <c r="A96" s="102" t="s">
        <v>890</v>
      </c>
      <c r="B96" s="99" t="s">
        <v>891</v>
      </c>
      <c r="C96" s="101">
        <v>1917</v>
      </c>
      <c r="D96" s="103"/>
      <c r="E96" s="267" t="s">
        <v>1920</v>
      </c>
      <c r="F96" s="192">
        <v>1</v>
      </c>
      <c r="G96" s="199">
        <v>1</v>
      </c>
      <c r="H96" s="194">
        <v>237</v>
      </c>
      <c r="I96" s="194">
        <v>237</v>
      </c>
      <c r="J96" s="194">
        <v>237</v>
      </c>
      <c r="K96" s="216">
        <v>23</v>
      </c>
      <c r="L96" s="99" t="s">
        <v>768</v>
      </c>
      <c r="M96" s="218">
        <f>O96*Лист2.1!G86</f>
        <v>522060</v>
      </c>
      <c r="N96" s="216">
        <f>M96/Лист2.1!G86</f>
        <v>2486</v>
      </c>
      <c r="O96" s="216">
        <v>2486</v>
      </c>
      <c r="P96" s="339"/>
      <c r="Q96" s="104"/>
      <c r="R96" s="76"/>
    </row>
    <row r="97" spans="1:18" s="282" customFormat="1" x14ac:dyDescent="0.3">
      <c r="A97" s="102" t="s">
        <v>892</v>
      </c>
      <c r="B97" s="99" t="s">
        <v>893</v>
      </c>
      <c r="C97" s="101">
        <v>1917</v>
      </c>
      <c r="D97" s="103"/>
      <c r="E97" s="267" t="s">
        <v>1926</v>
      </c>
      <c r="F97" s="190">
        <v>2</v>
      </c>
      <c r="G97" s="190">
        <v>1</v>
      </c>
      <c r="H97" s="191">
        <v>236</v>
      </c>
      <c r="I97" s="191">
        <v>236</v>
      </c>
      <c r="J97" s="290"/>
      <c r="K97" s="216">
        <v>17</v>
      </c>
      <c r="L97" s="99" t="s">
        <v>769</v>
      </c>
      <c r="M97" s="218">
        <f>O97*Лист2.1!I87</f>
        <v>827400</v>
      </c>
      <c r="N97" s="216">
        <f>M97/Лист2.1!I87</f>
        <v>1970</v>
      </c>
      <c r="O97" s="216">
        <v>1970</v>
      </c>
      <c r="P97" s="340"/>
      <c r="Q97" s="104"/>
      <c r="R97" s="104"/>
    </row>
    <row r="98" spans="1:18" s="1" customFormat="1" ht="37.5" x14ac:dyDescent="0.3">
      <c r="A98" s="102" t="s">
        <v>894</v>
      </c>
      <c r="B98" s="99" t="s">
        <v>895</v>
      </c>
      <c r="C98" s="101">
        <v>1917</v>
      </c>
      <c r="D98" s="103"/>
      <c r="E98" s="267" t="s">
        <v>1926</v>
      </c>
      <c r="F98" s="190">
        <v>2</v>
      </c>
      <c r="G98" s="181">
        <v>1</v>
      </c>
      <c r="H98" s="191">
        <v>192.8</v>
      </c>
      <c r="I98" s="191">
        <v>192.8</v>
      </c>
      <c r="J98" s="72"/>
      <c r="K98" s="216">
        <v>28</v>
      </c>
      <c r="L98" s="99" t="s">
        <v>768</v>
      </c>
      <c r="M98" s="218">
        <f>O98*Лист2.1!G88</f>
        <v>298320</v>
      </c>
      <c r="N98" s="216">
        <f>M98/Лист2.1!G88</f>
        <v>2486</v>
      </c>
      <c r="O98" s="216">
        <v>2486</v>
      </c>
      <c r="P98" s="339"/>
      <c r="Q98" s="104"/>
      <c r="R98" s="76"/>
    </row>
    <row r="99" spans="1:18" s="282" customFormat="1" ht="37.5" x14ac:dyDescent="0.3">
      <c r="A99" s="102" t="s">
        <v>896</v>
      </c>
      <c r="B99" s="99" t="s">
        <v>897</v>
      </c>
      <c r="C99" s="101">
        <v>1962</v>
      </c>
      <c r="D99" s="103"/>
      <c r="E99" s="267" t="s">
        <v>1920</v>
      </c>
      <c r="F99" s="190">
        <v>5</v>
      </c>
      <c r="G99" s="181">
        <v>4</v>
      </c>
      <c r="H99" s="191">
        <v>4056.6</v>
      </c>
      <c r="I99" s="198">
        <v>2710.5</v>
      </c>
      <c r="J99" s="72"/>
      <c r="K99" s="216">
        <v>85</v>
      </c>
      <c r="L99" s="99" t="s">
        <v>769</v>
      </c>
      <c r="M99" s="218">
        <f>O99*Лист2.1!I89</f>
        <v>9873640</v>
      </c>
      <c r="N99" s="216">
        <f>M99/Лист2.1!I89</f>
        <v>1970</v>
      </c>
      <c r="O99" s="216">
        <v>1970</v>
      </c>
      <c r="P99" s="340"/>
      <c r="Q99" s="104"/>
      <c r="R99" s="104"/>
    </row>
    <row r="100" spans="1:18" s="282" customFormat="1" ht="37.5" x14ac:dyDescent="0.3">
      <c r="A100" s="334" t="s">
        <v>898</v>
      </c>
      <c r="B100" s="333" t="s">
        <v>899</v>
      </c>
      <c r="C100" s="335">
        <v>1947</v>
      </c>
      <c r="D100" s="356"/>
      <c r="E100" s="336" t="s">
        <v>1920</v>
      </c>
      <c r="F100" s="374">
        <v>5</v>
      </c>
      <c r="G100" s="337">
        <v>4</v>
      </c>
      <c r="H100" s="375">
        <v>2250.9</v>
      </c>
      <c r="I100" s="376">
        <v>2250.9</v>
      </c>
      <c r="J100" s="64"/>
      <c r="K100" s="332">
        <v>81</v>
      </c>
      <c r="L100" s="333" t="s">
        <v>769</v>
      </c>
      <c r="M100" s="355">
        <f>O100*Лист2.1!I90</f>
        <v>9692400</v>
      </c>
      <c r="N100" s="332">
        <f>M100/Лист2.1!I90</f>
        <v>1970</v>
      </c>
      <c r="O100" s="332">
        <v>1970</v>
      </c>
      <c r="P100" s="339"/>
      <c r="Q100" s="104"/>
      <c r="R100" s="104"/>
    </row>
    <row r="101" spans="1:18" s="282" customFormat="1" ht="37.5" x14ac:dyDescent="0.3">
      <c r="A101" s="102" t="s">
        <v>1981</v>
      </c>
      <c r="B101" s="99" t="s">
        <v>1982</v>
      </c>
      <c r="C101" s="274">
        <v>1978</v>
      </c>
      <c r="D101" s="455"/>
      <c r="E101" s="395" t="s">
        <v>1919</v>
      </c>
      <c r="F101" s="192">
        <v>9</v>
      </c>
      <c r="G101" s="396">
        <v>1</v>
      </c>
      <c r="H101" s="194">
        <v>4326.3</v>
      </c>
      <c r="I101" s="191">
        <v>4144</v>
      </c>
      <c r="J101" s="347"/>
      <c r="K101" s="398">
        <v>190</v>
      </c>
      <c r="L101" s="99" t="s">
        <v>782</v>
      </c>
      <c r="M101" s="218">
        <f>H101*O101</f>
        <v>8907851.7000000011</v>
      </c>
      <c r="N101" s="216">
        <f>M101/H101</f>
        <v>2059</v>
      </c>
      <c r="O101" s="216">
        <v>2059</v>
      </c>
      <c r="P101" s="340"/>
      <c r="Q101" s="104"/>
      <c r="R101" s="104"/>
    </row>
    <row r="102" spans="1:18" s="282" customFormat="1" ht="37.5" x14ac:dyDescent="0.3">
      <c r="A102" s="102" t="s">
        <v>1983</v>
      </c>
      <c r="B102" s="99" t="s">
        <v>1984</v>
      </c>
      <c r="C102" s="274">
        <v>1988</v>
      </c>
      <c r="D102" s="455"/>
      <c r="E102" s="395" t="s">
        <v>1919</v>
      </c>
      <c r="F102" s="192">
        <v>10</v>
      </c>
      <c r="G102" s="396">
        <v>2</v>
      </c>
      <c r="H102" s="194">
        <v>4999.8</v>
      </c>
      <c r="I102" s="191">
        <v>4999.8</v>
      </c>
      <c r="J102" s="347"/>
      <c r="K102" s="398">
        <v>234</v>
      </c>
      <c r="L102" s="99" t="s">
        <v>782</v>
      </c>
      <c r="M102" s="218">
        <f>H102*O102</f>
        <v>10294588.200000001</v>
      </c>
      <c r="N102" s="216">
        <f>M102/H102</f>
        <v>2059</v>
      </c>
      <c r="O102" s="216">
        <v>2059</v>
      </c>
      <c r="P102" s="339"/>
      <c r="Q102" s="104"/>
      <c r="R102" s="104"/>
    </row>
    <row r="103" spans="1:18" s="282" customFormat="1" ht="37.5" x14ac:dyDescent="0.3">
      <c r="A103" s="102" t="s">
        <v>1985</v>
      </c>
      <c r="B103" s="99" t="s">
        <v>1986</v>
      </c>
      <c r="C103" s="274">
        <v>1955</v>
      </c>
      <c r="D103" s="455"/>
      <c r="E103" s="395" t="s">
        <v>1920</v>
      </c>
      <c r="F103" s="192">
        <v>5</v>
      </c>
      <c r="G103" s="396">
        <v>5</v>
      </c>
      <c r="H103" s="194">
        <v>6527.1</v>
      </c>
      <c r="I103" s="191">
        <v>4114.2</v>
      </c>
      <c r="J103" s="347"/>
      <c r="K103" s="398">
        <v>229</v>
      </c>
      <c r="L103" s="99" t="s">
        <v>768</v>
      </c>
      <c r="M103" s="218">
        <f>O103*Лист2.1!G93</f>
        <v>4425080</v>
      </c>
      <c r="N103" s="398">
        <f>M103/Лист2.1!G93</f>
        <v>2486</v>
      </c>
      <c r="O103" s="398">
        <v>2486</v>
      </c>
      <c r="P103" s="340"/>
      <c r="Q103" s="104"/>
      <c r="R103" s="104"/>
    </row>
    <row r="104" spans="1:18" s="1" customFormat="1" ht="37.5" x14ac:dyDescent="0.3">
      <c r="A104" s="102" t="s">
        <v>900</v>
      </c>
      <c r="B104" s="99" t="s">
        <v>901</v>
      </c>
      <c r="C104" s="101">
        <v>1966</v>
      </c>
      <c r="D104" s="103"/>
      <c r="E104" s="267" t="s">
        <v>1920</v>
      </c>
      <c r="F104" s="190">
        <v>5</v>
      </c>
      <c r="G104" s="190">
        <v>3</v>
      </c>
      <c r="H104" s="191">
        <v>2689</v>
      </c>
      <c r="I104" s="191">
        <v>2689</v>
      </c>
      <c r="J104" s="64"/>
      <c r="K104" s="216">
        <v>92</v>
      </c>
      <c r="L104" s="99" t="s">
        <v>782</v>
      </c>
      <c r="M104" s="218">
        <f>H104*O104</f>
        <v>5536651</v>
      </c>
      <c r="N104" s="216">
        <f>M104/H104</f>
        <v>2059</v>
      </c>
      <c r="O104" s="216">
        <v>2059</v>
      </c>
      <c r="P104" s="339"/>
      <c r="Q104" s="104"/>
      <c r="R104" s="76"/>
    </row>
    <row r="105" spans="1:18" s="282" customFormat="1" ht="37.5" x14ac:dyDescent="0.3">
      <c r="A105" s="102" t="s">
        <v>902</v>
      </c>
      <c r="B105" s="99" t="s">
        <v>903</v>
      </c>
      <c r="C105" s="101">
        <v>2008</v>
      </c>
      <c r="D105" s="103"/>
      <c r="E105" s="267" t="s">
        <v>1920</v>
      </c>
      <c r="F105" s="190">
        <v>9</v>
      </c>
      <c r="G105" s="192">
        <v>7</v>
      </c>
      <c r="H105" s="193">
        <v>16279.3</v>
      </c>
      <c r="I105" s="193">
        <v>13400.1</v>
      </c>
      <c r="J105" s="71"/>
      <c r="K105" s="216">
        <v>291</v>
      </c>
      <c r="L105" s="99" t="s">
        <v>769</v>
      </c>
      <c r="M105" s="218">
        <f>O105*Лист2.1!I95</f>
        <v>25610000</v>
      </c>
      <c r="N105" s="216">
        <f>M105/Лист2.1!I95</f>
        <v>1970</v>
      </c>
      <c r="O105" s="216">
        <v>1970</v>
      </c>
      <c r="P105" s="340"/>
      <c r="Q105" s="104"/>
      <c r="R105" s="104"/>
    </row>
    <row r="106" spans="1:18" s="282" customFormat="1" ht="37.5" x14ac:dyDescent="0.3">
      <c r="A106" s="102" t="s">
        <v>904</v>
      </c>
      <c r="B106" s="99" t="s">
        <v>905</v>
      </c>
      <c r="C106" s="101">
        <v>1982</v>
      </c>
      <c r="D106" s="103"/>
      <c r="E106" s="267" t="s">
        <v>1920</v>
      </c>
      <c r="F106" s="190">
        <v>8</v>
      </c>
      <c r="G106" s="192">
        <v>2</v>
      </c>
      <c r="H106" s="193">
        <v>3911.4</v>
      </c>
      <c r="I106" s="193">
        <v>2830.8</v>
      </c>
      <c r="J106" s="71"/>
      <c r="K106" s="216">
        <v>116</v>
      </c>
      <c r="L106" s="99" t="s">
        <v>769</v>
      </c>
      <c r="M106" s="218">
        <f>O106*Лист2.1!I96</f>
        <v>8096700</v>
      </c>
      <c r="N106" s="216">
        <f>M106/Лист2.1!I96</f>
        <v>1970</v>
      </c>
      <c r="O106" s="216">
        <v>1970</v>
      </c>
      <c r="P106" s="339"/>
      <c r="Q106" s="104"/>
      <c r="R106" s="104"/>
    </row>
    <row r="107" spans="1:18" s="282" customFormat="1" ht="37.5" x14ac:dyDescent="0.3">
      <c r="A107" s="102" t="s">
        <v>906</v>
      </c>
      <c r="B107" s="99" t="s">
        <v>907</v>
      </c>
      <c r="C107" s="101">
        <v>1973</v>
      </c>
      <c r="D107" s="103"/>
      <c r="E107" s="267" t="s">
        <v>1920</v>
      </c>
      <c r="F107" s="203">
        <v>12</v>
      </c>
      <c r="G107" s="196">
        <v>5</v>
      </c>
      <c r="H107" s="204">
        <v>10035.4</v>
      </c>
      <c r="I107" s="197">
        <v>8587.2999999999993</v>
      </c>
      <c r="J107" s="67"/>
      <c r="K107" s="216">
        <v>283</v>
      </c>
      <c r="L107" s="99" t="s">
        <v>769</v>
      </c>
      <c r="M107" s="218">
        <f>O107*Лист2.1!I97</f>
        <v>17233560</v>
      </c>
      <c r="N107" s="216">
        <f>M107/Лист2.1!I97</f>
        <v>1970</v>
      </c>
      <c r="O107" s="216">
        <v>1970</v>
      </c>
      <c r="P107" s="340"/>
      <c r="Q107" s="104"/>
      <c r="R107" s="104"/>
    </row>
    <row r="108" spans="1:18" s="282" customFormat="1" ht="37.5" x14ac:dyDescent="0.3">
      <c r="A108" s="102" t="s">
        <v>908</v>
      </c>
      <c r="B108" s="99" t="s">
        <v>909</v>
      </c>
      <c r="C108" s="101">
        <v>1987</v>
      </c>
      <c r="D108" s="103"/>
      <c r="E108" s="267" t="s">
        <v>1920</v>
      </c>
      <c r="F108" s="190">
        <v>7</v>
      </c>
      <c r="G108" s="190">
        <v>5</v>
      </c>
      <c r="H108" s="191">
        <v>6244.7</v>
      </c>
      <c r="I108" s="191">
        <v>6101.2</v>
      </c>
      <c r="J108" s="64"/>
      <c r="K108" s="216">
        <v>269</v>
      </c>
      <c r="L108" s="99" t="s">
        <v>769</v>
      </c>
      <c r="M108" s="218">
        <f>O108*Лист2.1!I98</f>
        <v>15318720</v>
      </c>
      <c r="N108" s="216">
        <f>M108/Лист2.1!I98</f>
        <v>1970</v>
      </c>
      <c r="O108" s="216">
        <v>1970</v>
      </c>
      <c r="P108" s="339"/>
      <c r="Q108" s="104"/>
      <c r="R108" s="104"/>
    </row>
    <row r="109" spans="1:18" s="1" customFormat="1" ht="37.5" x14ac:dyDescent="0.3">
      <c r="A109" s="102" t="s">
        <v>910</v>
      </c>
      <c r="B109" s="99" t="s">
        <v>911</v>
      </c>
      <c r="C109" s="101">
        <v>1917</v>
      </c>
      <c r="D109" s="103"/>
      <c r="E109" s="267" t="s">
        <v>1920</v>
      </c>
      <c r="F109" s="183">
        <v>2</v>
      </c>
      <c r="G109" s="190">
        <v>2</v>
      </c>
      <c r="H109" s="200">
        <v>119.4</v>
      </c>
      <c r="I109" s="191">
        <v>119.4</v>
      </c>
      <c r="J109" s="64"/>
      <c r="K109" s="216">
        <v>10</v>
      </c>
      <c r="L109" s="99" t="s">
        <v>782</v>
      </c>
      <c r="M109" s="218">
        <f>H109*O109</f>
        <v>245844.6</v>
      </c>
      <c r="N109" s="216">
        <f>M109/H109</f>
        <v>2059</v>
      </c>
      <c r="O109" s="216">
        <v>2059</v>
      </c>
      <c r="P109" s="340"/>
      <c r="Q109" s="104"/>
      <c r="R109" s="76"/>
    </row>
    <row r="110" spans="1:18" s="282" customFormat="1" ht="37.5" x14ac:dyDescent="0.3">
      <c r="A110" s="102" t="s">
        <v>912</v>
      </c>
      <c r="B110" s="99" t="s">
        <v>913</v>
      </c>
      <c r="C110" s="101">
        <v>1957</v>
      </c>
      <c r="D110" s="103"/>
      <c r="E110" s="267" t="s">
        <v>1920</v>
      </c>
      <c r="F110" s="183">
        <v>5</v>
      </c>
      <c r="G110" s="190">
        <v>2</v>
      </c>
      <c r="H110" s="200">
        <v>2188.5</v>
      </c>
      <c r="I110" s="191">
        <v>1731.1</v>
      </c>
      <c r="J110" s="64"/>
      <c r="K110" s="216">
        <v>67</v>
      </c>
      <c r="L110" s="99" t="s">
        <v>769</v>
      </c>
      <c r="M110" s="218">
        <f>O110*Лист2.1!I100</f>
        <v>5106240</v>
      </c>
      <c r="N110" s="216">
        <f>M110/Лист2.1!I100</f>
        <v>1970</v>
      </c>
      <c r="O110" s="216">
        <v>1970</v>
      </c>
      <c r="P110" s="339"/>
      <c r="Q110" s="104"/>
      <c r="R110" s="104"/>
    </row>
    <row r="111" spans="1:18" s="282" customFormat="1" ht="37.5" x14ac:dyDescent="0.3">
      <c r="A111" s="102" t="s">
        <v>914</v>
      </c>
      <c r="B111" s="99" t="s">
        <v>915</v>
      </c>
      <c r="C111" s="101">
        <v>1960</v>
      </c>
      <c r="D111" s="103"/>
      <c r="E111" s="267" t="s">
        <v>1920</v>
      </c>
      <c r="F111" s="185">
        <v>6</v>
      </c>
      <c r="G111" s="185">
        <v>1</v>
      </c>
      <c r="H111" s="187">
        <v>1064.8</v>
      </c>
      <c r="I111" s="188">
        <v>1064.8</v>
      </c>
      <c r="J111" s="70"/>
      <c r="K111" s="216">
        <v>36</v>
      </c>
      <c r="L111" s="99" t="s">
        <v>769</v>
      </c>
      <c r="M111" s="218">
        <f>O111*Лист2.1!I101</f>
        <v>3475080</v>
      </c>
      <c r="N111" s="216">
        <f>M111/Лист2.1!I101</f>
        <v>1970</v>
      </c>
      <c r="O111" s="216">
        <v>1970</v>
      </c>
      <c r="P111" s="340"/>
      <c r="Q111" s="104"/>
      <c r="R111" s="104"/>
    </row>
    <row r="112" spans="1:18" s="282" customFormat="1" ht="37.5" x14ac:dyDescent="0.3">
      <c r="A112" s="102" t="s">
        <v>916</v>
      </c>
      <c r="B112" s="99" t="s">
        <v>917</v>
      </c>
      <c r="C112" s="101">
        <v>1917</v>
      </c>
      <c r="D112" s="103"/>
      <c r="E112" s="267" t="s">
        <v>1920</v>
      </c>
      <c r="F112" s="183">
        <v>1</v>
      </c>
      <c r="G112" s="190">
        <v>1</v>
      </c>
      <c r="H112" s="200">
        <v>152.69999999999999</v>
      </c>
      <c r="I112" s="191">
        <v>152.69999999999999</v>
      </c>
      <c r="J112" s="64"/>
      <c r="K112" s="216">
        <v>5</v>
      </c>
      <c r="L112" s="99" t="s">
        <v>769</v>
      </c>
      <c r="M112" s="218">
        <f>O112*Лист2.1!I102</f>
        <v>394000</v>
      </c>
      <c r="N112" s="216">
        <f>M112/Лист2.1!I102</f>
        <v>1970</v>
      </c>
      <c r="O112" s="216">
        <v>1970</v>
      </c>
      <c r="P112" s="339"/>
      <c r="Q112" s="104"/>
      <c r="R112" s="104"/>
    </row>
    <row r="113" spans="1:18" s="282" customFormat="1" ht="37.5" x14ac:dyDescent="0.3">
      <c r="A113" s="102" t="s">
        <v>918</v>
      </c>
      <c r="B113" s="99" t="s">
        <v>919</v>
      </c>
      <c r="C113" s="101">
        <v>1964</v>
      </c>
      <c r="D113" s="103"/>
      <c r="E113" s="267" t="s">
        <v>1920</v>
      </c>
      <c r="F113" s="190">
        <v>5</v>
      </c>
      <c r="G113" s="199">
        <v>4</v>
      </c>
      <c r="H113" s="191">
        <v>2991.8</v>
      </c>
      <c r="I113" s="191">
        <v>2731.9</v>
      </c>
      <c r="J113" s="64"/>
      <c r="K113" s="216">
        <v>85</v>
      </c>
      <c r="L113" s="99" t="s">
        <v>782</v>
      </c>
      <c r="M113" s="218">
        <f>H113*O113</f>
        <v>6160116.2000000002</v>
      </c>
      <c r="N113" s="216">
        <f>M113/H113</f>
        <v>2059</v>
      </c>
      <c r="O113" s="216">
        <v>2059</v>
      </c>
      <c r="P113" s="340"/>
      <c r="Q113" s="104"/>
      <c r="R113" s="104"/>
    </row>
    <row r="114" spans="1:18" s="282" customFormat="1" ht="37.5" x14ac:dyDescent="0.3">
      <c r="A114" s="102" t="s">
        <v>920</v>
      </c>
      <c r="B114" s="99" t="s">
        <v>921</v>
      </c>
      <c r="C114" s="101">
        <v>1917</v>
      </c>
      <c r="D114" s="103"/>
      <c r="E114" s="267" t="s">
        <v>1926</v>
      </c>
      <c r="F114" s="190">
        <v>2</v>
      </c>
      <c r="G114" s="199">
        <v>1</v>
      </c>
      <c r="H114" s="191">
        <v>159.69999999999999</v>
      </c>
      <c r="I114" s="191">
        <v>159.69999999999999</v>
      </c>
      <c r="J114" s="64"/>
      <c r="K114" s="216">
        <v>16</v>
      </c>
      <c r="L114" s="99" t="s">
        <v>769</v>
      </c>
      <c r="M114" s="218">
        <f>O114*Лист2.1!I104</f>
        <v>610700</v>
      </c>
      <c r="N114" s="216">
        <f>M114/Лист2.1!I104</f>
        <v>1970</v>
      </c>
      <c r="O114" s="216">
        <v>1970</v>
      </c>
      <c r="P114" s="339"/>
      <c r="Q114" s="104"/>
      <c r="R114" s="104"/>
    </row>
    <row r="115" spans="1:18" s="282" customFormat="1" ht="37.5" x14ac:dyDescent="0.3">
      <c r="A115" s="102" t="s">
        <v>922</v>
      </c>
      <c r="B115" s="99" t="s">
        <v>923</v>
      </c>
      <c r="C115" s="101">
        <v>1976</v>
      </c>
      <c r="D115" s="103"/>
      <c r="E115" s="267" t="s">
        <v>1926</v>
      </c>
      <c r="F115" s="190">
        <v>5</v>
      </c>
      <c r="G115" s="192">
        <v>5</v>
      </c>
      <c r="H115" s="193">
        <v>5983.2</v>
      </c>
      <c r="I115" s="193">
        <v>4385.2</v>
      </c>
      <c r="J115" s="289"/>
      <c r="K115" s="216">
        <v>153</v>
      </c>
      <c r="L115" s="99" t="s">
        <v>769</v>
      </c>
      <c r="M115" s="218">
        <f>O115*Лист2.1!I105</f>
        <v>7375680</v>
      </c>
      <c r="N115" s="216">
        <f>M115/Лист2.1!I105</f>
        <v>1970</v>
      </c>
      <c r="O115" s="216">
        <v>1970</v>
      </c>
      <c r="P115" s="340"/>
      <c r="Q115" s="104"/>
      <c r="R115" s="104"/>
    </row>
    <row r="116" spans="1:18" s="282" customFormat="1" ht="37.5" x14ac:dyDescent="0.3">
      <c r="A116" s="102" t="s">
        <v>924</v>
      </c>
      <c r="B116" s="99" t="s">
        <v>925</v>
      </c>
      <c r="C116" s="101">
        <v>1997</v>
      </c>
      <c r="D116" s="103"/>
      <c r="E116" s="267" t="s">
        <v>1920</v>
      </c>
      <c r="F116" s="205">
        <v>12</v>
      </c>
      <c r="G116" s="196">
        <v>4</v>
      </c>
      <c r="H116" s="206">
        <v>10659.2</v>
      </c>
      <c r="I116" s="197">
        <v>8736.1</v>
      </c>
      <c r="J116" s="67"/>
      <c r="K116" s="216">
        <v>183</v>
      </c>
      <c r="L116" s="99" t="s">
        <v>769</v>
      </c>
      <c r="M116" s="218">
        <f>O116*Лист2.1!I106</f>
        <v>21630600</v>
      </c>
      <c r="N116" s="216">
        <f>M116/Лист2.1!I106</f>
        <v>1970</v>
      </c>
      <c r="O116" s="216">
        <v>1970</v>
      </c>
      <c r="P116" s="339"/>
      <c r="Q116" s="104"/>
      <c r="R116" s="104"/>
    </row>
    <row r="117" spans="1:18" s="1" customFormat="1" ht="37.5" x14ac:dyDescent="0.3">
      <c r="A117" s="102" t="s">
        <v>926</v>
      </c>
      <c r="B117" s="99" t="s">
        <v>927</v>
      </c>
      <c r="C117" s="101">
        <v>1982</v>
      </c>
      <c r="D117" s="103"/>
      <c r="E117" s="267" t="s">
        <v>1920</v>
      </c>
      <c r="F117" s="183">
        <v>8</v>
      </c>
      <c r="G117" s="185">
        <v>4</v>
      </c>
      <c r="H117" s="201">
        <v>6946.4</v>
      </c>
      <c r="I117" s="202">
        <v>6946.4</v>
      </c>
      <c r="J117" s="73"/>
      <c r="K117" s="216">
        <v>214</v>
      </c>
      <c r="L117" s="99" t="s">
        <v>782</v>
      </c>
      <c r="M117" s="218">
        <f>H117*O117</f>
        <v>14302637.6</v>
      </c>
      <c r="N117" s="216">
        <f>M117/H117</f>
        <v>2059</v>
      </c>
      <c r="O117" s="216">
        <v>2059</v>
      </c>
      <c r="P117" s="340"/>
      <c r="Q117" s="104"/>
      <c r="R117" s="76"/>
    </row>
    <row r="118" spans="1:18" s="1" customFormat="1" ht="37.5" x14ac:dyDescent="0.3">
      <c r="A118" s="102" t="s">
        <v>928</v>
      </c>
      <c r="B118" s="99" t="s">
        <v>929</v>
      </c>
      <c r="C118" s="101">
        <v>1917</v>
      </c>
      <c r="D118" s="103"/>
      <c r="E118" s="267" t="s">
        <v>1920</v>
      </c>
      <c r="F118" s="195">
        <v>2</v>
      </c>
      <c r="G118" s="196">
        <v>1</v>
      </c>
      <c r="H118" s="179">
        <v>181.4</v>
      </c>
      <c r="I118" s="179">
        <v>181.4</v>
      </c>
      <c r="J118" s="67"/>
      <c r="K118" s="216">
        <v>12</v>
      </c>
      <c r="L118" s="99" t="s">
        <v>768</v>
      </c>
      <c r="M118" s="218">
        <f>O118*Лист2.1!G108</f>
        <v>497200</v>
      </c>
      <c r="N118" s="216">
        <f>M118/Лист2.1!G108</f>
        <v>2486</v>
      </c>
      <c r="O118" s="216">
        <v>2486</v>
      </c>
      <c r="P118" s="339"/>
      <c r="Q118" s="104"/>
      <c r="R118" s="76"/>
    </row>
    <row r="119" spans="1:18" s="282" customFormat="1" ht="37.5" x14ac:dyDescent="0.3">
      <c r="A119" s="102" t="s">
        <v>930</v>
      </c>
      <c r="B119" s="99" t="s">
        <v>931</v>
      </c>
      <c r="C119" s="101">
        <v>1917</v>
      </c>
      <c r="D119" s="103"/>
      <c r="E119" s="267" t="s">
        <v>1920</v>
      </c>
      <c r="F119" s="183">
        <v>2</v>
      </c>
      <c r="G119" s="185">
        <v>1</v>
      </c>
      <c r="H119" s="194">
        <v>590.4</v>
      </c>
      <c r="I119" s="200">
        <v>147.6</v>
      </c>
      <c r="J119" s="295"/>
      <c r="K119" s="216">
        <v>32</v>
      </c>
      <c r="L119" s="99" t="s">
        <v>769</v>
      </c>
      <c r="M119" s="218">
        <f>O119*Лист2.1!I109</f>
        <v>827400</v>
      </c>
      <c r="N119" s="216">
        <f>M119/Лист2.1!I109</f>
        <v>1970</v>
      </c>
      <c r="O119" s="216">
        <v>1970</v>
      </c>
      <c r="P119" s="340"/>
      <c r="Q119" s="104"/>
      <c r="R119" s="104"/>
    </row>
    <row r="120" spans="1:18" s="282" customFormat="1" ht="37.5" x14ac:dyDescent="0.3">
      <c r="A120" s="102" t="s">
        <v>932</v>
      </c>
      <c r="B120" s="99" t="s">
        <v>933</v>
      </c>
      <c r="C120" s="101">
        <v>1935</v>
      </c>
      <c r="D120" s="103"/>
      <c r="E120" s="267" t="s">
        <v>1920</v>
      </c>
      <c r="F120" s="183">
        <v>3</v>
      </c>
      <c r="G120" s="190">
        <v>2</v>
      </c>
      <c r="H120" s="200">
        <v>615.5</v>
      </c>
      <c r="I120" s="191">
        <v>615.5</v>
      </c>
      <c r="J120" s="290"/>
      <c r="K120" s="216">
        <v>36</v>
      </c>
      <c r="L120" s="99" t="s">
        <v>769</v>
      </c>
      <c r="M120" s="218">
        <f>O120*Лист2.1!I110</f>
        <v>1516900</v>
      </c>
      <c r="N120" s="216">
        <f>M120/Лист2.1!I110</f>
        <v>1970</v>
      </c>
      <c r="O120" s="216">
        <v>1970</v>
      </c>
      <c r="P120" s="339"/>
      <c r="Q120" s="104"/>
      <c r="R120" s="104"/>
    </row>
    <row r="121" spans="1:18" s="282" customFormat="1" ht="37.5" x14ac:dyDescent="0.3">
      <c r="A121" s="102" t="s">
        <v>934</v>
      </c>
      <c r="B121" s="99" t="s">
        <v>935</v>
      </c>
      <c r="C121" s="101">
        <v>1917</v>
      </c>
      <c r="D121" s="103"/>
      <c r="E121" s="267" t="s">
        <v>1920</v>
      </c>
      <c r="F121" s="308">
        <v>2</v>
      </c>
      <c r="G121" s="185">
        <v>1</v>
      </c>
      <c r="H121" s="194">
        <v>287</v>
      </c>
      <c r="I121" s="200">
        <v>287</v>
      </c>
      <c r="J121" s="295"/>
      <c r="K121" s="216">
        <v>16</v>
      </c>
      <c r="L121" s="99" t="s">
        <v>769</v>
      </c>
      <c r="M121" s="218">
        <f>O121*Лист2.1!I111</f>
        <v>744660</v>
      </c>
      <c r="N121" s="216">
        <f>M121/Лист2.1!I111</f>
        <v>1970</v>
      </c>
      <c r="O121" s="216">
        <v>1970</v>
      </c>
      <c r="P121" s="340"/>
      <c r="Q121" s="104"/>
      <c r="R121" s="104"/>
    </row>
    <row r="122" spans="1:18" s="282" customFormat="1" ht="56.25" x14ac:dyDescent="0.3">
      <c r="A122" s="102" t="s">
        <v>936</v>
      </c>
      <c r="B122" s="99" t="s">
        <v>937</v>
      </c>
      <c r="C122" s="101">
        <v>1917</v>
      </c>
      <c r="D122" s="103"/>
      <c r="E122" s="267" t="s">
        <v>1920</v>
      </c>
      <c r="F122" s="190">
        <v>3</v>
      </c>
      <c r="G122" s="192">
        <v>1</v>
      </c>
      <c r="H122" s="193">
        <v>637.5</v>
      </c>
      <c r="I122" s="193">
        <v>500.5</v>
      </c>
      <c r="J122" s="289"/>
      <c r="K122" s="216">
        <v>14</v>
      </c>
      <c r="L122" s="99" t="s">
        <v>769</v>
      </c>
      <c r="M122" s="218">
        <f>O122*Лист2.1!I112</f>
        <v>823460</v>
      </c>
      <c r="N122" s="216">
        <f>M122/Лист2.1!I112</f>
        <v>1970</v>
      </c>
      <c r="O122" s="216">
        <v>1970</v>
      </c>
      <c r="P122" s="339"/>
      <c r="Q122" s="104"/>
      <c r="R122" s="104"/>
    </row>
    <row r="123" spans="1:18" s="1" customFormat="1" ht="56.25" x14ac:dyDescent="0.3">
      <c r="A123" s="102" t="s">
        <v>938</v>
      </c>
      <c r="B123" s="99" t="s">
        <v>939</v>
      </c>
      <c r="C123" s="101">
        <v>1898</v>
      </c>
      <c r="D123" s="103"/>
      <c r="E123" s="267" t="s">
        <v>1920</v>
      </c>
      <c r="F123" s="190">
        <v>2</v>
      </c>
      <c r="G123" s="192">
        <v>1</v>
      </c>
      <c r="H123" s="193">
        <v>1112.51</v>
      </c>
      <c r="I123" s="193">
        <v>1112.51</v>
      </c>
      <c r="J123" s="71"/>
      <c r="K123" s="216">
        <v>14</v>
      </c>
      <c r="L123" s="99" t="s">
        <v>768</v>
      </c>
      <c r="M123" s="218">
        <f>O123*Лист2.1!G113</f>
        <v>484770</v>
      </c>
      <c r="N123" s="216">
        <f>M123/Лист2.1!G113</f>
        <v>2486</v>
      </c>
      <c r="O123" s="216">
        <v>2486</v>
      </c>
      <c r="P123" s="340"/>
      <c r="Q123" s="104"/>
      <c r="R123" s="76"/>
    </row>
    <row r="124" spans="1:18" s="1" customFormat="1" ht="37.5" x14ac:dyDescent="0.3">
      <c r="A124" s="102" t="s">
        <v>940</v>
      </c>
      <c r="B124" s="99" t="s">
        <v>941</v>
      </c>
      <c r="C124" s="101">
        <v>1917</v>
      </c>
      <c r="D124" s="103"/>
      <c r="E124" s="267" t="s">
        <v>1920</v>
      </c>
      <c r="F124" s="190">
        <v>1</v>
      </c>
      <c r="G124" s="192">
        <v>1</v>
      </c>
      <c r="H124" s="193">
        <v>109.2</v>
      </c>
      <c r="I124" s="193">
        <v>109.2</v>
      </c>
      <c r="J124" s="193">
        <v>109.2</v>
      </c>
      <c r="K124" s="216">
        <v>7</v>
      </c>
      <c r="L124" s="99" t="s">
        <v>768</v>
      </c>
      <c r="M124" s="218">
        <f>O124*Лист2.1!G114</f>
        <v>541948</v>
      </c>
      <c r="N124" s="216">
        <f>M124/Лист2.1!G114</f>
        <v>2486</v>
      </c>
      <c r="O124" s="216">
        <v>2486</v>
      </c>
      <c r="P124" s="339"/>
      <c r="Q124" s="104"/>
      <c r="R124" s="76"/>
    </row>
    <row r="125" spans="1:18" s="1" customFormat="1" ht="37.5" x14ac:dyDescent="0.3">
      <c r="A125" s="102" t="s">
        <v>942</v>
      </c>
      <c r="B125" s="99" t="s">
        <v>943</v>
      </c>
      <c r="C125" s="101">
        <v>1917</v>
      </c>
      <c r="D125" s="103"/>
      <c r="E125" s="267" t="s">
        <v>1926</v>
      </c>
      <c r="F125" s="183">
        <v>1</v>
      </c>
      <c r="G125" s="190">
        <v>1</v>
      </c>
      <c r="H125" s="194">
        <v>329.4</v>
      </c>
      <c r="I125" s="194">
        <v>164.7</v>
      </c>
      <c r="J125" s="63"/>
      <c r="K125" s="216">
        <v>17</v>
      </c>
      <c r="L125" s="99" t="s">
        <v>768</v>
      </c>
      <c r="M125" s="218">
        <f>O125*Лист2.1!G115</f>
        <v>1297692</v>
      </c>
      <c r="N125" s="216">
        <f>M125/Лист2.1!G115</f>
        <v>2486</v>
      </c>
      <c r="O125" s="216">
        <v>2486</v>
      </c>
      <c r="P125" s="340"/>
      <c r="Q125" s="104"/>
      <c r="R125" s="76"/>
    </row>
    <row r="126" spans="1:18" s="1" customFormat="1" ht="37.5" x14ac:dyDescent="0.3">
      <c r="A126" s="102" t="s">
        <v>944</v>
      </c>
      <c r="B126" s="99" t="s">
        <v>945</v>
      </c>
      <c r="C126" s="101">
        <v>1890</v>
      </c>
      <c r="D126" s="103"/>
      <c r="E126" s="267" t="s">
        <v>1920</v>
      </c>
      <c r="F126" s="190">
        <v>2</v>
      </c>
      <c r="G126" s="192">
        <v>2</v>
      </c>
      <c r="H126" s="193">
        <v>483.8</v>
      </c>
      <c r="I126" s="193">
        <v>483.8</v>
      </c>
      <c r="J126" s="71"/>
      <c r="K126" s="216">
        <v>32</v>
      </c>
      <c r="L126" s="99" t="s">
        <v>768</v>
      </c>
      <c r="M126" s="218">
        <f>O126*Лист2.1!G116</f>
        <v>1150520.8</v>
      </c>
      <c r="N126" s="216">
        <f>M126/Лист2.1!G116</f>
        <v>2486</v>
      </c>
      <c r="O126" s="216">
        <v>2486</v>
      </c>
      <c r="P126" s="339"/>
      <c r="Q126" s="104"/>
      <c r="R126" s="76"/>
    </row>
    <row r="127" spans="1:18" s="1" customFormat="1" ht="37.5" x14ac:dyDescent="0.3">
      <c r="A127" s="102" t="s">
        <v>946</v>
      </c>
      <c r="B127" s="99" t="s">
        <v>947</v>
      </c>
      <c r="C127" s="101">
        <v>1927</v>
      </c>
      <c r="D127" s="103"/>
      <c r="E127" s="267" t="s">
        <v>1926</v>
      </c>
      <c r="F127" s="190">
        <v>1</v>
      </c>
      <c r="G127" s="199">
        <v>1</v>
      </c>
      <c r="H127" s="200">
        <v>110.9</v>
      </c>
      <c r="I127" s="200">
        <v>110.9</v>
      </c>
      <c r="J127" s="66"/>
      <c r="K127" s="216">
        <v>9</v>
      </c>
      <c r="L127" s="99" t="s">
        <v>768</v>
      </c>
      <c r="M127" s="218">
        <f>O127*Лист2.1!G117</f>
        <v>795520</v>
      </c>
      <c r="N127" s="216">
        <f>M127/Лист2.1!G117</f>
        <v>2486</v>
      </c>
      <c r="O127" s="216">
        <v>2486</v>
      </c>
      <c r="P127" s="340"/>
      <c r="Q127" s="104"/>
      <c r="R127" s="76"/>
    </row>
    <row r="128" spans="1:18" s="1" customFormat="1" ht="37.5" x14ac:dyDescent="0.3">
      <c r="A128" s="102" t="s">
        <v>948</v>
      </c>
      <c r="B128" s="99" t="s">
        <v>949</v>
      </c>
      <c r="C128" s="101">
        <v>1917</v>
      </c>
      <c r="D128" s="103"/>
      <c r="E128" s="267" t="s">
        <v>1926</v>
      </c>
      <c r="F128" s="185">
        <v>2</v>
      </c>
      <c r="G128" s="185">
        <v>1</v>
      </c>
      <c r="H128" s="187">
        <v>162.9</v>
      </c>
      <c r="I128" s="188">
        <v>162.9</v>
      </c>
      <c r="J128" s="70"/>
      <c r="K128" s="216">
        <v>8</v>
      </c>
      <c r="L128" s="99" t="s">
        <v>782</v>
      </c>
      <c r="M128" s="218">
        <f>H128*O128</f>
        <v>335411.10000000003</v>
      </c>
      <c r="N128" s="216">
        <f>M128/H128</f>
        <v>2059</v>
      </c>
      <c r="O128" s="216">
        <v>2059</v>
      </c>
      <c r="P128" s="339"/>
      <c r="Q128" s="104"/>
      <c r="R128" s="76"/>
    </row>
    <row r="129" spans="1:18" s="282" customFormat="1" ht="37.5" x14ac:dyDescent="0.3">
      <c r="A129" s="102" t="s">
        <v>950</v>
      </c>
      <c r="B129" s="99" t="s">
        <v>951</v>
      </c>
      <c r="C129" s="101">
        <v>1917</v>
      </c>
      <c r="D129" s="103"/>
      <c r="E129" s="267" t="s">
        <v>1920</v>
      </c>
      <c r="F129" s="190">
        <v>1</v>
      </c>
      <c r="G129" s="190">
        <v>2</v>
      </c>
      <c r="H129" s="191">
        <v>75.5</v>
      </c>
      <c r="I129" s="193">
        <v>75.5</v>
      </c>
      <c r="J129" s="71"/>
      <c r="K129" s="216">
        <v>15</v>
      </c>
      <c r="L129" s="99" t="s">
        <v>769</v>
      </c>
      <c r="M129" s="218">
        <f>O129*Лист2.1!I119</f>
        <v>591000</v>
      </c>
      <c r="N129" s="216">
        <f>M129/Лист2.1!I119</f>
        <v>1970</v>
      </c>
      <c r="O129" s="216">
        <v>1970</v>
      </c>
      <c r="P129" s="340"/>
      <c r="Q129" s="104"/>
      <c r="R129" s="104"/>
    </row>
    <row r="130" spans="1:18" s="282" customFormat="1" ht="37.5" x14ac:dyDescent="0.3">
      <c r="A130" s="334" t="s">
        <v>952</v>
      </c>
      <c r="B130" s="333" t="s">
        <v>953</v>
      </c>
      <c r="C130" s="335">
        <v>1917</v>
      </c>
      <c r="D130" s="356"/>
      <c r="E130" s="336" t="s">
        <v>1920</v>
      </c>
      <c r="F130" s="377">
        <v>1</v>
      </c>
      <c r="G130" s="360">
        <v>2</v>
      </c>
      <c r="H130" s="378">
        <v>121.2</v>
      </c>
      <c r="I130" s="379">
        <v>121.2</v>
      </c>
      <c r="J130" s="72"/>
      <c r="K130" s="332">
        <v>32</v>
      </c>
      <c r="L130" s="333" t="s">
        <v>769</v>
      </c>
      <c r="M130" s="355">
        <f>O130*Лист2.1!I120</f>
        <v>591000</v>
      </c>
      <c r="N130" s="332">
        <f>M130/Лист2.1!I120</f>
        <v>1970</v>
      </c>
      <c r="O130" s="332">
        <v>1970</v>
      </c>
      <c r="P130" s="339"/>
      <c r="Q130" s="104"/>
      <c r="R130" s="104"/>
    </row>
    <row r="131" spans="1:18" s="282" customFormat="1" ht="37.5" x14ac:dyDescent="0.3">
      <c r="A131" s="102" t="s">
        <v>1987</v>
      </c>
      <c r="B131" s="99" t="s">
        <v>1988</v>
      </c>
      <c r="C131" s="274">
        <v>1917</v>
      </c>
      <c r="D131" s="455"/>
      <c r="E131" s="395" t="s">
        <v>1926</v>
      </c>
      <c r="F131" s="183">
        <v>2</v>
      </c>
      <c r="G131" s="181">
        <v>1</v>
      </c>
      <c r="H131" s="207">
        <v>137.19999999999999</v>
      </c>
      <c r="I131" s="198">
        <v>137.19999999999999</v>
      </c>
      <c r="J131" s="348"/>
      <c r="K131" s="398">
        <v>20</v>
      </c>
      <c r="L131" s="99" t="s">
        <v>782</v>
      </c>
      <c r="M131" s="218">
        <f>H131*O131</f>
        <v>282494.8</v>
      </c>
      <c r="N131" s="216">
        <f>M131/H131</f>
        <v>2059</v>
      </c>
      <c r="O131" s="216">
        <v>2059</v>
      </c>
      <c r="P131" s="340"/>
      <c r="Q131" s="104"/>
      <c r="R131" s="104"/>
    </row>
    <row r="132" spans="1:18" s="282" customFormat="1" ht="37.5" x14ac:dyDescent="0.3">
      <c r="A132" s="102" t="s">
        <v>954</v>
      </c>
      <c r="B132" s="99" t="s">
        <v>955</v>
      </c>
      <c r="C132" s="101">
        <v>1899</v>
      </c>
      <c r="D132" s="103"/>
      <c r="E132" s="267" t="s">
        <v>1926</v>
      </c>
      <c r="F132" s="183">
        <v>2</v>
      </c>
      <c r="G132" s="181">
        <v>1</v>
      </c>
      <c r="H132" s="207">
        <v>186.3</v>
      </c>
      <c r="I132" s="198">
        <v>186.3</v>
      </c>
      <c r="J132" s="72"/>
      <c r="K132" s="216">
        <v>10</v>
      </c>
      <c r="L132" s="99" t="s">
        <v>769</v>
      </c>
      <c r="M132" s="218">
        <f>O132*Лист2.1!I122</f>
        <v>992880</v>
      </c>
      <c r="N132" s="216">
        <f>M132/Лист2.1!I122</f>
        <v>1970</v>
      </c>
      <c r="O132" s="216">
        <v>1970</v>
      </c>
      <c r="P132" s="339"/>
      <c r="Q132" s="104"/>
      <c r="R132" s="104"/>
    </row>
    <row r="133" spans="1:18" s="282" customFormat="1" ht="37.5" x14ac:dyDescent="0.3">
      <c r="A133" s="102" t="s">
        <v>956</v>
      </c>
      <c r="B133" s="99" t="s">
        <v>957</v>
      </c>
      <c r="C133" s="101">
        <v>1917</v>
      </c>
      <c r="D133" s="103"/>
      <c r="E133" s="267" t="s">
        <v>1920</v>
      </c>
      <c r="F133" s="183">
        <v>2</v>
      </c>
      <c r="G133" s="190">
        <v>1</v>
      </c>
      <c r="H133" s="200">
        <v>150.5</v>
      </c>
      <c r="I133" s="191">
        <v>150.5</v>
      </c>
      <c r="J133" s="64"/>
      <c r="K133" s="216">
        <v>20</v>
      </c>
      <c r="L133" s="99" t="s">
        <v>769</v>
      </c>
      <c r="M133" s="218">
        <f>O133*Лист2.1!I123</f>
        <v>1004700</v>
      </c>
      <c r="N133" s="216">
        <f>M133/Лист2.1!I123</f>
        <v>1970</v>
      </c>
      <c r="O133" s="216">
        <v>1970</v>
      </c>
      <c r="P133" s="340"/>
      <c r="Q133" s="104"/>
      <c r="R133" s="104"/>
    </row>
    <row r="134" spans="1:18" s="282" customFormat="1" ht="37.5" x14ac:dyDescent="0.3">
      <c r="A134" s="334" t="s">
        <v>958</v>
      </c>
      <c r="B134" s="333" t="s">
        <v>959</v>
      </c>
      <c r="C134" s="335">
        <v>1917</v>
      </c>
      <c r="D134" s="356"/>
      <c r="E134" s="336" t="s">
        <v>1920</v>
      </c>
      <c r="F134" s="366">
        <v>2</v>
      </c>
      <c r="G134" s="366">
        <v>1</v>
      </c>
      <c r="H134" s="380">
        <v>262</v>
      </c>
      <c r="I134" s="381">
        <v>262</v>
      </c>
      <c r="J134" s="73"/>
      <c r="K134" s="332">
        <v>19</v>
      </c>
      <c r="L134" s="333" t="s">
        <v>769</v>
      </c>
      <c r="M134" s="355">
        <f>O134*Лист2.1!I124</f>
        <v>981060</v>
      </c>
      <c r="N134" s="332">
        <f>M134/Лист2.1!I124</f>
        <v>1970</v>
      </c>
      <c r="O134" s="332">
        <v>1970</v>
      </c>
      <c r="P134" s="339"/>
      <c r="Q134" s="104"/>
      <c r="R134" s="104"/>
    </row>
    <row r="135" spans="1:18" s="282" customFormat="1" ht="37.5" x14ac:dyDescent="0.3">
      <c r="A135" s="102" t="s">
        <v>1989</v>
      </c>
      <c r="B135" s="99" t="s">
        <v>2043</v>
      </c>
      <c r="C135" s="274">
        <v>1960</v>
      </c>
      <c r="D135" s="455"/>
      <c r="E135" s="395" t="s">
        <v>1923</v>
      </c>
      <c r="F135" s="185">
        <v>2</v>
      </c>
      <c r="G135" s="185">
        <v>2</v>
      </c>
      <c r="H135" s="201">
        <v>1294.3</v>
      </c>
      <c r="I135" s="202">
        <v>644</v>
      </c>
      <c r="J135" s="349"/>
      <c r="K135" s="398">
        <v>20</v>
      </c>
      <c r="L135" s="99" t="s">
        <v>750</v>
      </c>
      <c r="M135" s="218">
        <f t="shared" ref="M135:M136" si="26">H135*O135</f>
        <v>4769495.5</v>
      </c>
      <c r="N135" s="471">
        <f t="shared" ref="N135:N136" si="27">M135/H135</f>
        <v>3685</v>
      </c>
      <c r="O135" s="471">
        <v>3685</v>
      </c>
      <c r="P135" s="340"/>
      <c r="Q135" s="104"/>
      <c r="R135" s="104"/>
    </row>
    <row r="136" spans="1:18" s="282" customFormat="1" ht="37.5" x14ac:dyDescent="0.3">
      <c r="A136" s="102" t="s">
        <v>1990</v>
      </c>
      <c r="B136" s="99" t="s">
        <v>2044</v>
      </c>
      <c r="C136" s="274">
        <v>1960</v>
      </c>
      <c r="D136" s="455"/>
      <c r="E136" s="395" t="s">
        <v>1923</v>
      </c>
      <c r="F136" s="185">
        <v>2</v>
      </c>
      <c r="G136" s="185">
        <v>2</v>
      </c>
      <c r="H136" s="201">
        <v>1309.0999999999999</v>
      </c>
      <c r="I136" s="202">
        <v>652</v>
      </c>
      <c r="J136" s="349"/>
      <c r="K136" s="398">
        <v>31</v>
      </c>
      <c r="L136" s="99" t="s">
        <v>750</v>
      </c>
      <c r="M136" s="218">
        <f t="shared" si="26"/>
        <v>4824033.5</v>
      </c>
      <c r="N136" s="471">
        <f t="shared" si="27"/>
        <v>3685.0000000000005</v>
      </c>
      <c r="O136" s="471">
        <v>3685</v>
      </c>
      <c r="P136" s="339"/>
      <c r="Q136" s="104"/>
      <c r="R136" s="104"/>
    </row>
    <row r="137" spans="1:18" s="282" customFormat="1" ht="37.5" x14ac:dyDescent="0.3">
      <c r="A137" s="102" t="s">
        <v>1991</v>
      </c>
      <c r="B137" s="99" t="s">
        <v>1992</v>
      </c>
      <c r="C137" s="274">
        <v>1994</v>
      </c>
      <c r="D137" s="455"/>
      <c r="E137" s="395" t="s">
        <v>1919</v>
      </c>
      <c r="F137" s="185">
        <v>5</v>
      </c>
      <c r="G137" s="185">
        <v>3</v>
      </c>
      <c r="H137" s="201">
        <v>5481</v>
      </c>
      <c r="I137" s="202">
        <v>3331.8</v>
      </c>
      <c r="J137" s="349"/>
      <c r="K137" s="398">
        <v>155</v>
      </c>
      <c r="L137" s="99" t="s">
        <v>782</v>
      </c>
      <c r="M137" s="218">
        <f>H137*O137</f>
        <v>11285379</v>
      </c>
      <c r="N137" s="216">
        <f>M137/H137</f>
        <v>2059</v>
      </c>
      <c r="O137" s="216">
        <v>2059</v>
      </c>
      <c r="P137" s="340"/>
      <c r="Q137" s="104"/>
      <c r="R137" s="104"/>
    </row>
    <row r="138" spans="1:18" s="1" customFormat="1" ht="37.5" x14ac:dyDescent="0.3">
      <c r="A138" s="102" t="s">
        <v>960</v>
      </c>
      <c r="B138" s="99" t="s">
        <v>961</v>
      </c>
      <c r="C138" s="101">
        <v>1958</v>
      </c>
      <c r="D138" s="103"/>
      <c r="E138" s="267" t="s">
        <v>1920</v>
      </c>
      <c r="F138" s="184">
        <v>2</v>
      </c>
      <c r="G138" s="185">
        <v>1</v>
      </c>
      <c r="H138" s="182">
        <v>391.9</v>
      </c>
      <c r="I138" s="186">
        <v>158.5</v>
      </c>
      <c r="J138" s="69"/>
      <c r="K138" s="216">
        <v>27</v>
      </c>
      <c r="L138" s="99" t="s">
        <v>768</v>
      </c>
      <c r="M138" s="218">
        <f>O138*Лист2.1!G128</f>
        <v>924792</v>
      </c>
      <c r="N138" s="216">
        <f>M138/Лист2.1!G128</f>
        <v>2486</v>
      </c>
      <c r="O138" s="216">
        <v>2486</v>
      </c>
      <c r="P138" s="339"/>
      <c r="Q138" s="104"/>
      <c r="R138" s="76"/>
    </row>
    <row r="139" spans="1:18" s="1" customFormat="1" ht="37.5" x14ac:dyDescent="0.3">
      <c r="A139" s="102" t="s">
        <v>962</v>
      </c>
      <c r="B139" s="99" t="s">
        <v>963</v>
      </c>
      <c r="C139" s="101">
        <v>1956</v>
      </c>
      <c r="D139" s="103"/>
      <c r="E139" s="267" t="s">
        <v>1920</v>
      </c>
      <c r="F139" s="183">
        <v>2</v>
      </c>
      <c r="G139" s="190">
        <v>2</v>
      </c>
      <c r="H139" s="200">
        <v>394</v>
      </c>
      <c r="I139" s="191">
        <v>394</v>
      </c>
      <c r="J139" s="64"/>
      <c r="K139" s="216">
        <v>22</v>
      </c>
      <c r="L139" s="99" t="s">
        <v>782</v>
      </c>
      <c r="M139" s="218">
        <f t="shared" ref="M139:M141" si="28">H139*O139</f>
        <v>811246</v>
      </c>
      <c r="N139" s="216">
        <f t="shared" ref="N139:N141" si="29">M139/H139</f>
        <v>2059</v>
      </c>
      <c r="O139" s="216">
        <v>2059</v>
      </c>
      <c r="P139" s="340"/>
      <c r="Q139" s="104"/>
      <c r="R139" s="76"/>
    </row>
    <row r="140" spans="1:18" s="1" customFormat="1" ht="37.5" x14ac:dyDescent="0.3">
      <c r="A140" s="102" t="s">
        <v>964</v>
      </c>
      <c r="B140" s="99" t="s">
        <v>965</v>
      </c>
      <c r="C140" s="101">
        <v>1955</v>
      </c>
      <c r="D140" s="103"/>
      <c r="E140" s="267" t="s">
        <v>1920</v>
      </c>
      <c r="F140" s="205">
        <v>2</v>
      </c>
      <c r="G140" s="196">
        <v>2</v>
      </c>
      <c r="H140" s="206">
        <v>390</v>
      </c>
      <c r="I140" s="197">
        <v>390</v>
      </c>
      <c r="J140" s="67"/>
      <c r="K140" s="216">
        <v>31</v>
      </c>
      <c r="L140" s="99" t="s">
        <v>782</v>
      </c>
      <c r="M140" s="218">
        <f t="shared" si="28"/>
        <v>803010</v>
      </c>
      <c r="N140" s="216">
        <f t="shared" si="29"/>
        <v>2059</v>
      </c>
      <c r="O140" s="216">
        <v>2059</v>
      </c>
      <c r="P140" s="339"/>
      <c r="Q140" s="104"/>
      <c r="R140" s="76"/>
    </row>
    <row r="141" spans="1:18" s="282" customFormat="1" ht="37.5" x14ac:dyDescent="0.3">
      <c r="A141" s="102" t="s">
        <v>966</v>
      </c>
      <c r="B141" s="99" t="s">
        <v>967</v>
      </c>
      <c r="C141" s="101">
        <v>1969</v>
      </c>
      <c r="D141" s="103"/>
      <c r="E141" s="267" t="s">
        <v>1920</v>
      </c>
      <c r="F141" s="183">
        <v>2</v>
      </c>
      <c r="G141" s="190">
        <v>2</v>
      </c>
      <c r="H141" s="200">
        <v>798.6</v>
      </c>
      <c r="I141" s="191">
        <v>798.6</v>
      </c>
      <c r="J141" s="64"/>
      <c r="K141" s="216">
        <v>65</v>
      </c>
      <c r="L141" s="99" t="s">
        <v>750</v>
      </c>
      <c r="M141" s="218">
        <f t="shared" si="28"/>
        <v>2942841</v>
      </c>
      <c r="N141" s="471">
        <f t="shared" si="29"/>
        <v>3685</v>
      </c>
      <c r="O141" s="471">
        <v>3685</v>
      </c>
      <c r="P141" s="340"/>
      <c r="Q141" s="104"/>
      <c r="R141" s="104"/>
    </row>
    <row r="142" spans="1:18" s="1" customFormat="1" ht="37.5" x14ac:dyDescent="0.3">
      <c r="A142" s="102" t="s">
        <v>968</v>
      </c>
      <c r="B142" s="99" t="s">
        <v>969</v>
      </c>
      <c r="C142" s="101">
        <v>1960</v>
      </c>
      <c r="D142" s="103"/>
      <c r="E142" s="267" t="s">
        <v>1920</v>
      </c>
      <c r="F142" s="190">
        <v>2</v>
      </c>
      <c r="G142" s="192">
        <v>1</v>
      </c>
      <c r="H142" s="193">
        <v>973.2</v>
      </c>
      <c r="I142" s="193">
        <v>819</v>
      </c>
      <c r="J142" s="71"/>
      <c r="K142" s="216">
        <v>63</v>
      </c>
      <c r="L142" s="99" t="s">
        <v>782</v>
      </c>
      <c r="M142" s="218">
        <f>H142*O142</f>
        <v>2003818.8</v>
      </c>
      <c r="N142" s="216">
        <f>M142/H142</f>
        <v>2059</v>
      </c>
      <c r="O142" s="216">
        <v>2059</v>
      </c>
      <c r="P142" s="339"/>
      <c r="Q142" s="104"/>
      <c r="R142" s="76"/>
    </row>
    <row r="143" spans="1:18" s="1" customFormat="1" x14ac:dyDescent="0.3">
      <c r="A143" s="102" t="s">
        <v>970</v>
      </c>
      <c r="B143" s="99" t="s">
        <v>971</v>
      </c>
      <c r="C143" s="101">
        <v>1953</v>
      </c>
      <c r="D143" s="103"/>
      <c r="E143" s="267" t="s">
        <v>1920</v>
      </c>
      <c r="F143" s="183">
        <v>2</v>
      </c>
      <c r="G143" s="190">
        <v>1</v>
      </c>
      <c r="H143" s="200">
        <v>166.9</v>
      </c>
      <c r="I143" s="191">
        <v>166.9</v>
      </c>
      <c r="J143" s="64"/>
      <c r="K143" s="216">
        <v>11</v>
      </c>
      <c r="L143" s="99" t="s">
        <v>768</v>
      </c>
      <c r="M143" s="218">
        <f>O143*Лист2.1!G133</f>
        <v>1924164</v>
      </c>
      <c r="N143" s="216">
        <f>M143/Лист2.1!G133</f>
        <v>2486</v>
      </c>
      <c r="O143" s="216">
        <v>2486</v>
      </c>
      <c r="P143" s="340"/>
      <c r="Q143" s="104"/>
      <c r="R143" s="76"/>
    </row>
    <row r="144" spans="1:18" s="1" customFormat="1" ht="37.5" x14ac:dyDescent="0.3">
      <c r="A144" s="102" t="s">
        <v>972</v>
      </c>
      <c r="B144" s="99" t="s">
        <v>973</v>
      </c>
      <c r="C144" s="101">
        <v>1958</v>
      </c>
      <c r="D144" s="103"/>
      <c r="E144" s="267" t="s">
        <v>1923</v>
      </c>
      <c r="F144" s="183">
        <v>2</v>
      </c>
      <c r="G144" s="190">
        <v>2</v>
      </c>
      <c r="H144" s="200">
        <v>563.1</v>
      </c>
      <c r="I144" s="191">
        <v>563.1</v>
      </c>
      <c r="J144" s="64"/>
      <c r="K144" s="216">
        <v>26</v>
      </c>
      <c r="L144" s="99" t="s">
        <v>768</v>
      </c>
      <c r="M144" s="218">
        <f>O144*Лист2.1!G134</f>
        <v>2963063.4000000004</v>
      </c>
      <c r="N144" s="216">
        <f>M144/Лист2.1!G134</f>
        <v>2486</v>
      </c>
      <c r="O144" s="216">
        <v>2486</v>
      </c>
      <c r="P144" s="339"/>
      <c r="Q144" s="104"/>
      <c r="R144" s="76"/>
    </row>
    <row r="145" spans="1:18" s="1" customFormat="1" x14ac:dyDescent="0.3">
      <c r="A145" s="102" t="s">
        <v>974</v>
      </c>
      <c r="B145" s="99" t="s">
        <v>975</v>
      </c>
      <c r="C145" s="101">
        <v>1939</v>
      </c>
      <c r="D145" s="103"/>
      <c r="E145" s="267" t="s">
        <v>1920</v>
      </c>
      <c r="F145" s="192">
        <v>4</v>
      </c>
      <c r="G145" s="199">
        <v>5</v>
      </c>
      <c r="H145" s="191">
        <v>3632.7</v>
      </c>
      <c r="I145" s="208">
        <v>3632.7</v>
      </c>
      <c r="J145" s="74"/>
      <c r="K145" s="216">
        <v>130</v>
      </c>
      <c r="L145" s="99" t="s">
        <v>768</v>
      </c>
      <c r="M145" s="218">
        <f>O145*Лист2.1!G135</f>
        <v>4233658</v>
      </c>
      <c r="N145" s="216">
        <f>M145/Лист2.1!G135</f>
        <v>2486</v>
      </c>
      <c r="O145" s="216">
        <v>2486</v>
      </c>
      <c r="P145" s="340"/>
      <c r="Q145" s="104"/>
      <c r="R145" s="76"/>
    </row>
    <row r="146" spans="1:18" s="1" customFormat="1" x14ac:dyDescent="0.3">
      <c r="A146" s="102" t="s">
        <v>976</v>
      </c>
      <c r="B146" s="99" t="s">
        <v>977</v>
      </c>
      <c r="C146" s="101">
        <v>1960</v>
      </c>
      <c r="D146" s="103"/>
      <c r="E146" s="267" t="s">
        <v>1919</v>
      </c>
      <c r="F146" s="195">
        <v>5</v>
      </c>
      <c r="G146" s="196">
        <v>3</v>
      </c>
      <c r="H146" s="179">
        <v>2692.6</v>
      </c>
      <c r="I146" s="179">
        <v>2692.6</v>
      </c>
      <c r="J146" s="67"/>
      <c r="K146" s="216">
        <v>126</v>
      </c>
      <c r="L146" s="99" t="s">
        <v>768</v>
      </c>
      <c r="M146" s="218">
        <f>O146*Лист2.1!G136</f>
        <v>2150390</v>
      </c>
      <c r="N146" s="216">
        <f>M146/Лист2.1!G136</f>
        <v>2486</v>
      </c>
      <c r="O146" s="216">
        <v>2486</v>
      </c>
      <c r="P146" s="339"/>
      <c r="Q146" s="104"/>
      <c r="R146" s="76"/>
    </row>
    <row r="147" spans="1:18" s="1" customFormat="1" x14ac:dyDescent="0.3">
      <c r="A147" s="102" t="s">
        <v>978</v>
      </c>
      <c r="B147" s="99" t="s">
        <v>979</v>
      </c>
      <c r="C147" s="101">
        <v>1954</v>
      </c>
      <c r="D147" s="103"/>
      <c r="E147" s="267" t="s">
        <v>1920</v>
      </c>
      <c r="F147" s="183">
        <v>2</v>
      </c>
      <c r="G147" s="190">
        <v>1</v>
      </c>
      <c r="H147" s="200">
        <v>401</v>
      </c>
      <c r="I147" s="200">
        <v>401</v>
      </c>
      <c r="J147" s="200">
        <v>401</v>
      </c>
      <c r="K147" s="216">
        <v>33</v>
      </c>
      <c r="L147" s="99" t="s">
        <v>768</v>
      </c>
      <c r="M147" s="218">
        <f>O147*Лист2.1!G137</f>
        <v>2114343</v>
      </c>
      <c r="N147" s="216">
        <f>M147/Лист2.1!G137</f>
        <v>2486</v>
      </c>
      <c r="O147" s="216">
        <v>2486</v>
      </c>
      <c r="P147" s="340"/>
      <c r="Q147" s="104"/>
      <c r="R147" s="76"/>
    </row>
    <row r="148" spans="1:18" s="1" customFormat="1" x14ac:dyDescent="0.3">
      <c r="A148" s="102" t="s">
        <v>980</v>
      </c>
      <c r="B148" s="99" t="s">
        <v>981</v>
      </c>
      <c r="C148" s="101">
        <v>1945</v>
      </c>
      <c r="D148" s="103"/>
      <c r="E148" s="267" t="s">
        <v>1923</v>
      </c>
      <c r="F148" s="190">
        <v>2</v>
      </c>
      <c r="G148" s="181">
        <v>2</v>
      </c>
      <c r="H148" s="191">
        <v>433.5</v>
      </c>
      <c r="I148" s="191">
        <v>433.5</v>
      </c>
      <c r="J148" s="72"/>
      <c r="K148" s="216">
        <v>29</v>
      </c>
      <c r="L148" s="99" t="s">
        <v>768</v>
      </c>
      <c r="M148" s="218">
        <f>O148*Лист2.1!G138</f>
        <v>2226213</v>
      </c>
      <c r="N148" s="216">
        <f>M148/Лист2.1!G138</f>
        <v>2486</v>
      </c>
      <c r="O148" s="216">
        <v>2486</v>
      </c>
      <c r="P148" s="339"/>
      <c r="Q148" s="104"/>
      <c r="R148" s="76"/>
    </row>
    <row r="149" spans="1:18" s="1" customFormat="1" x14ac:dyDescent="0.3">
      <c r="A149" s="102" t="s">
        <v>982</v>
      </c>
      <c r="B149" s="99" t="s">
        <v>983</v>
      </c>
      <c r="C149" s="101">
        <v>1951</v>
      </c>
      <c r="D149" s="103"/>
      <c r="E149" s="267" t="s">
        <v>1920</v>
      </c>
      <c r="F149" s="190">
        <v>2</v>
      </c>
      <c r="G149" s="181">
        <v>2</v>
      </c>
      <c r="H149" s="191">
        <v>816.2</v>
      </c>
      <c r="I149" s="198">
        <v>739</v>
      </c>
      <c r="J149" s="72"/>
      <c r="K149" s="216">
        <v>41</v>
      </c>
      <c r="L149" s="99" t="s">
        <v>768</v>
      </c>
      <c r="M149" s="218">
        <f>O149*Лист2.1!G139</f>
        <v>1670592</v>
      </c>
      <c r="N149" s="216">
        <f>M149/Лист2.1!G139</f>
        <v>2486</v>
      </c>
      <c r="O149" s="216">
        <v>2486</v>
      </c>
      <c r="P149" s="340"/>
      <c r="Q149" s="104"/>
      <c r="R149" s="76"/>
    </row>
    <row r="150" spans="1:18" s="1" customFormat="1" x14ac:dyDescent="0.3">
      <c r="A150" s="102" t="s">
        <v>984</v>
      </c>
      <c r="B150" s="99" t="s">
        <v>985</v>
      </c>
      <c r="C150" s="101">
        <v>1951</v>
      </c>
      <c r="D150" s="103"/>
      <c r="E150" s="267" t="s">
        <v>1920</v>
      </c>
      <c r="F150" s="184">
        <v>2</v>
      </c>
      <c r="G150" s="185">
        <v>3</v>
      </c>
      <c r="H150" s="182">
        <v>1134.0999999999999</v>
      </c>
      <c r="I150" s="186">
        <v>1039</v>
      </c>
      <c r="J150" s="69"/>
      <c r="K150" s="216">
        <v>67</v>
      </c>
      <c r="L150" s="99" t="s">
        <v>768</v>
      </c>
      <c r="M150" s="218">
        <f>O150*Лист2.1!G140</f>
        <v>2988172</v>
      </c>
      <c r="N150" s="216">
        <f>M150/Лист2.1!G140</f>
        <v>2486</v>
      </c>
      <c r="O150" s="216">
        <v>2486</v>
      </c>
      <c r="P150" s="339"/>
      <c r="Q150" s="104"/>
      <c r="R150" s="76"/>
    </row>
    <row r="151" spans="1:18" s="1" customFormat="1" x14ac:dyDescent="0.3">
      <c r="A151" s="102" t="s">
        <v>986</v>
      </c>
      <c r="B151" s="99" t="s">
        <v>987</v>
      </c>
      <c r="C151" s="101">
        <v>1958</v>
      </c>
      <c r="D151" s="103"/>
      <c r="E151" s="267" t="s">
        <v>1927</v>
      </c>
      <c r="F151" s="184">
        <v>2</v>
      </c>
      <c r="G151" s="185">
        <v>1</v>
      </c>
      <c r="H151" s="182">
        <v>718.7</v>
      </c>
      <c r="I151" s="186">
        <v>529.79999999999995</v>
      </c>
      <c r="J151" s="69"/>
      <c r="K151" s="216">
        <v>14</v>
      </c>
      <c r="L151" s="99" t="s">
        <v>768</v>
      </c>
      <c r="M151" s="218">
        <f>O151*Лист2.1!G141</f>
        <v>1401358.2000000002</v>
      </c>
      <c r="N151" s="216">
        <f>M151/Лист2.1!G141</f>
        <v>2486</v>
      </c>
      <c r="O151" s="216">
        <v>2486</v>
      </c>
      <c r="P151" s="340"/>
      <c r="Q151" s="104"/>
      <c r="R151" s="76"/>
    </row>
    <row r="152" spans="1:18" s="1" customFormat="1" ht="59.25" customHeight="1" x14ac:dyDescent="0.3">
      <c r="A152" s="102" t="s">
        <v>988</v>
      </c>
      <c r="B152" s="99" t="s">
        <v>989</v>
      </c>
      <c r="C152" s="101">
        <v>1984</v>
      </c>
      <c r="D152" s="103"/>
      <c r="E152" s="267" t="s">
        <v>1919</v>
      </c>
      <c r="F152" s="185">
        <v>9</v>
      </c>
      <c r="G152" s="185">
        <v>4</v>
      </c>
      <c r="H152" s="201">
        <v>10504.2</v>
      </c>
      <c r="I152" s="202">
        <v>7860</v>
      </c>
      <c r="J152" s="73"/>
      <c r="K152" s="216">
        <v>322</v>
      </c>
      <c r="L152" s="469" t="s">
        <v>835</v>
      </c>
      <c r="M152" s="218">
        <f>O152*Лист2.1!E142</f>
        <v>7200000</v>
      </c>
      <c r="N152" s="216">
        <f>M152/Лист2.1!E142</f>
        <v>1800000</v>
      </c>
      <c r="O152" s="216">
        <v>1800000</v>
      </c>
      <c r="P152" s="339"/>
      <c r="Q152" s="104"/>
      <c r="R152" s="76"/>
    </row>
    <row r="153" spans="1:18" s="1" customFormat="1" ht="37.5" x14ac:dyDescent="0.3">
      <c r="A153" s="102" t="s">
        <v>990</v>
      </c>
      <c r="B153" s="99" t="s">
        <v>991</v>
      </c>
      <c r="C153" s="101">
        <v>1954</v>
      </c>
      <c r="D153" s="103"/>
      <c r="E153" s="267" t="s">
        <v>1920</v>
      </c>
      <c r="F153" s="190">
        <v>2</v>
      </c>
      <c r="G153" s="192">
        <v>3</v>
      </c>
      <c r="H153" s="193">
        <v>1364.2</v>
      </c>
      <c r="I153" s="193">
        <v>748</v>
      </c>
      <c r="J153" s="71"/>
      <c r="K153" s="216">
        <v>37</v>
      </c>
      <c r="L153" s="99" t="s">
        <v>768</v>
      </c>
      <c r="M153" s="218">
        <f>O153*Лист2.1!G143</f>
        <v>1660648</v>
      </c>
      <c r="N153" s="216">
        <f>M153/Лист2.1!G143</f>
        <v>2486</v>
      </c>
      <c r="O153" s="216">
        <v>2486</v>
      </c>
      <c r="P153" s="340"/>
      <c r="Q153" s="104"/>
      <c r="R153" s="76"/>
    </row>
    <row r="154" spans="1:18" s="1" customFormat="1" ht="37.5" x14ac:dyDescent="0.3">
      <c r="A154" s="102" t="s">
        <v>992</v>
      </c>
      <c r="B154" s="99" t="s">
        <v>993</v>
      </c>
      <c r="C154" s="101">
        <v>1955</v>
      </c>
      <c r="D154" s="103"/>
      <c r="E154" s="267" t="s">
        <v>1920</v>
      </c>
      <c r="F154" s="209">
        <v>3</v>
      </c>
      <c r="G154" s="199">
        <v>2</v>
      </c>
      <c r="H154" s="210">
        <v>2276.9</v>
      </c>
      <c r="I154" s="200">
        <v>1134.5</v>
      </c>
      <c r="J154" s="66"/>
      <c r="K154" s="216">
        <v>33</v>
      </c>
      <c r="L154" s="277" t="s">
        <v>782</v>
      </c>
      <c r="M154" s="218">
        <f>H154*O154</f>
        <v>4688137.1000000006</v>
      </c>
      <c r="N154" s="216">
        <f>M154/H154</f>
        <v>2059</v>
      </c>
      <c r="O154" s="216">
        <v>2059</v>
      </c>
      <c r="P154" s="339"/>
      <c r="Q154" s="104"/>
      <c r="R154" s="76"/>
    </row>
    <row r="155" spans="1:18" s="1" customFormat="1" ht="57.75" customHeight="1" x14ac:dyDescent="0.3">
      <c r="A155" s="102" t="s">
        <v>994</v>
      </c>
      <c r="B155" s="99" t="s">
        <v>995</v>
      </c>
      <c r="C155" s="101">
        <v>1979</v>
      </c>
      <c r="D155" s="103"/>
      <c r="E155" s="267" t="s">
        <v>1920</v>
      </c>
      <c r="F155" s="195">
        <v>9</v>
      </c>
      <c r="G155" s="196">
        <v>1</v>
      </c>
      <c r="H155" s="179">
        <v>6389.6</v>
      </c>
      <c r="I155" s="197">
        <v>5118</v>
      </c>
      <c r="J155" s="67"/>
      <c r="K155" s="216">
        <v>170</v>
      </c>
      <c r="L155" s="469" t="s">
        <v>835</v>
      </c>
      <c r="M155" s="218">
        <f>O155*Лист2.1!E145</f>
        <v>1800000</v>
      </c>
      <c r="N155" s="216">
        <f>M155/Лист2.1!E145</f>
        <v>1800000</v>
      </c>
      <c r="O155" s="216">
        <v>1800000</v>
      </c>
      <c r="P155" s="340"/>
      <c r="Q155" s="104"/>
      <c r="R155" s="76"/>
    </row>
    <row r="156" spans="1:18" s="282" customFormat="1" ht="37.5" x14ac:dyDescent="0.3">
      <c r="A156" s="102" t="s">
        <v>996</v>
      </c>
      <c r="B156" s="99" t="s">
        <v>997</v>
      </c>
      <c r="C156" s="101">
        <v>1965</v>
      </c>
      <c r="D156" s="103"/>
      <c r="E156" s="267" t="s">
        <v>1923</v>
      </c>
      <c r="F156" s="190">
        <v>5</v>
      </c>
      <c r="G156" s="190">
        <v>3</v>
      </c>
      <c r="H156" s="198">
        <v>3410</v>
      </c>
      <c r="I156" s="191">
        <v>2561</v>
      </c>
      <c r="J156" s="64"/>
      <c r="K156" s="216">
        <v>123</v>
      </c>
      <c r="L156" s="99" t="s">
        <v>769</v>
      </c>
      <c r="M156" s="218">
        <f>O156*Лист2.1!I146</f>
        <v>3638984</v>
      </c>
      <c r="N156" s="216">
        <f>M156/Лист2.1!I146</f>
        <v>1970</v>
      </c>
      <c r="O156" s="216">
        <v>1970</v>
      </c>
      <c r="P156" s="339"/>
      <c r="Q156" s="104"/>
      <c r="R156" s="104"/>
    </row>
    <row r="157" spans="1:18" s="1" customFormat="1" ht="57.75" customHeight="1" x14ac:dyDescent="0.3">
      <c r="A157" s="102" t="s">
        <v>998</v>
      </c>
      <c r="B157" s="99" t="s">
        <v>999</v>
      </c>
      <c r="C157" s="101">
        <v>1974</v>
      </c>
      <c r="D157" s="103"/>
      <c r="E157" s="267" t="s">
        <v>1919</v>
      </c>
      <c r="F157" s="183">
        <v>9</v>
      </c>
      <c r="G157" s="190">
        <v>4</v>
      </c>
      <c r="H157" s="194">
        <v>9759.5</v>
      </c>
      <c r="I157" s="194">
        <v>7505</v>
      </c>
      <c r="J157" s="63"/>
      <c r="K157" s="216">
        <v>366</v>
      </c>
      <c r="L157" s="469" t="s">
        <v>835</v>
      </c>
      <c r="M157" s="218">
        <f>O157*Лист2.1!E147</f>
        <v>3600000</v>
      </c>
      <c r="N157" s="216">
        <f>M157/Лист2.1!E147</f>
        <v>1800000</v>
      </c>
      <c r="O157" s="216">
        <v>1800000</v>
      </c>
      <c r="P157" s="340"/>
      <c r="Q157" s="104"/>
      <c r="R157" s="76"/>
    </row>
    <row r="158" spans="1:18" s="1" customFormat="1" ht="37.5" x14ac:dyDescent="0.3">
      <c r="A158" s="102" t="s">
        <v>1000</v>
      </c>
      <c r="B158" s="99" t="s">
        <v>1001</v>
      </c>
      <c r="C158" s="101">
        <v>1965</v>
      </c>
      <c r="D158" s="103"/>
      <c r="E158" s="267" t="s">
        <v>1923</v>
      </c>
      <c r="F158" s="183">
        <v>5</v>
      </c>
      <c r="G158" s="190">
        <v>3</v>
      </c>
      <c r="H158" s="194">
        <v>3487.3</v>
      </c>
      <c r="I158" s="194">
        <v>2645</v>
      </c>
      <c r="J158" s="63"/>
      <c r="K158" s="216">
        <v>130</v>
      </c>
      <c r="L158" s="99" t="s">
        <v>768</v>
      </c>
      <c r="M158" s="218">
        <f>O158*Лист2.1!G148</f>
        <v>1891846</v>
      </c>
      <c r="N158" s="216">
        <f>M158/Лист2.1!G148</f>
        <v>2486</v>
      </c>
      <c r="O158" s="216">
        <v>2486</v>
      </c>
      <c r="P158" s="339"/>
      <c r="Q158" s="104"/>
      <c r="R158" s="76"/>
    </row>
    <row r="159" spans="1:18" s="1" customFormat="1" ht="37.5" x14ac:dyDescent="0.3">
      <c r="A159" s="102" t="s">
        <v>1002</v>
      </c>
      <c r="B159" s="99" t="s">
        <v>2036</v>
      </c>
      <c r="C159" s="101">
        <v>1955</v>
      </c>
      <c r="D159" s="103"/>
      <c r="E159" s="267" t="s">
        <v>1920</v>
      </c>
      <c r="F159" s="192">
        <v>2</v>
      </c>
      <c r="G159" s="181">
        <v>2</v>
      </c>
      <c r="H159" s="193">
        <v>778.1</v>
      </c>
      <c r="I159" s="193">
        <v>778.1</v>
      </c>
      <c r="J159" s="64"/>
      <c r="K159" s="216">
        <v>41</v>
      </c>
      <c r="L159" s="99" t="s">
        <v>768</v>
      </c>
      <c r="M159" s="218">
        <f>O159*Лист2.1!G149</f>
        <v>1542563</v>
      </c>
      <c r="N159" s="216">
        <f>M159/Лист2.1!G149</f>
        <v>2486</v>
      </c>
      <c r="O159" s="216">
        <v>2486</v>
      </c>
      <c r="P159" s="340"/>
      <c r="Q159" s="104"/>
      <c r="R159" s="76"/>
    </row>
    <row r="160" spans="1:18" s="1" customFormat="1" ht="37.5" x14ac:dyDescent="0.3">
      <c r="A160" s="102" t="s">
        <v>1003</v>
      </c>
      <c r="B160" s="99" t="s">
        <v>2037</v>
      </c>
      <c r="C160" s="101">
        <v>1955</v>
      </c>
      <c r="D160" s="103"/>
      <c r="E160" s="267" t="s">
        <v>1920</v>
      </c>
      <c r="F160" s="192">
        <v>2</v>
      </c>
      <c r="G160" s="199">
        <v>2</v>
      </c>
      <c r="H160" s="191">
        <v>640.6</v>
      </c>
      <c r="I160" s="191">
        <v>640.6</v>
      </c>
      <c r="J160" s="66"/>
      <c r="K160" s="216">
        <v>42</v>
      </c>
      <c r="L160" s="99" t="s">
        <v>768</v>
      </c>
      <c r="M160" s="218">
        <f>O160*Лист2.1!G150</f>
        <v>1544054.6</v>
      </c>
      <c r="N160" s="216">
        <f>M160/Лист2.1!G150</f>
        <v>2486</v>
      </c>
      <c r="O160" s="216">
        <v>2486</v>
      </c>
      <c r="P160" s="339"/>
      <c r="Q160" s="104"/>
      <c r="R160" s="76"/>
    </row>
    <row r="161" spans="1:18" s="1" customFormat="1" ht="37.5" x14ac:dyDescent="0.3">
      <c r="A161" s="102" t="s">
        <v>1004</v>
      </c>
      <c r="B161" s="99" t="s">
        <v>2038</v>
      </c>
      <c r="C161" s="101">
        <v>1954</v>
      </c>
      <c r="D161" s="103"/>
      <c r="E161" s="267" t="s">
        <v>1920</v>
      </c>
      <c r="F161" s="190">
        <v>2</v>
      </c>
      <c r="G161" s="192">
        <v>2</v>
      </c>
      <c r="H161" s="193">
        <v>777.1</v>
      </c>
      <c r="I161" s="193">
        <v>777.1</v>
      </c>
      <c r="J161" s="193">
        <v>777.1</v>
      </c>
      <c r="K161" s="216">
        <v>41</v>
      </c>
      <c r="L161" s="99" t="s">
        <v>768</v>
      </c>
      <c r="M161" s="218">
        <f>O161*Лист2.1!G151</f>
        <v>1544054.6</v>
      </c>
      <c r="N161" s="216">
        <f>M161/Лист2.1!G151</f>
        <v>2486</v>
      </c>
      <c r="O161" s="216">
        <v>2486</v>
      </c>
      <c r="P161" s="340"/>
      <c r="Q161" s="104"/>
      <c r="R161" s="76"/>
    </row>
    <row r="162" spans="1:18" s="1" customFormat="1" ht="37.5" x14ac:dyDescent="0.3">
      <c r="A162" s="102" t="s">
        <v>1005</v>
      </c>
      <c r="B162" s="99" t="s">
        <v>1006</v>
      </c>
      <c r="C162" s="101">
        <v>1965</v>
      </c>
      <c r="D162" s="103"/>
      <c r="E162" s="267" t="s">
        <v>1920</v>
      </c>
      <c r="F162" s="192">
        <v>5</v>
      </c>
      <c r="G162" s="199">
        <v>2</v>
      </c>
      <c r="H162" s="191">
        <v>1738.9</v>
      </c>
      <c r="I162" s="200">
        <v>1611.9</v>
      </c>
      <c r="J162" s="66"/>
      <c r="K162" s="216">
        <v>66</v>
      </c>
      <c r="L162" s="99" t="s">
        <v>782</v>
      </c>
      <c r="M162" s="218">
        <f t="shared" ref="M162:M167" si="30">H162*O162</f>
        <v>3580395.1</v>
      </c>
      <c r="N162" s="216">
        <f t="shared" ref="N162:N167" si="31">M162/H162</f>
        <v>2059</v>
      </c>
      <c r="O162" s="216">
        <v>2059</v>
      </c>
      <c r="P162" s="339"/>
      <c r="Q162" s="104"/>
      <c r="R162" s="76"/>
    </row>
    <row r="163" spans="1:18" s="1" customFormat="1" ht="37.5" x14ac:dyDescent="0.3">
      <c r="A163" s="102" t="s">
        <v>1007</v>
      </c>
      <c r="B163" s="99" t="s">
        <v>1008</v>
      </c>
      <c r="C163" s="101">
        <v>1965</v>
      </c>
      <c r="D163" s="103"/>
      <c r="E163" s="267" t="s">
        <v>1920</v>
      </c>
      <c r="F163" s="192">
        <v>4</v>
      </c>
      <c r="G163" s="199">
        <v>5</v>
      </c>
      <c r="H163" s="191">
        <v>5462</v>
      </c>
      <c r="I163" s="200">
        <v>4773</v>
      </c>
      <c r="J163" s="66"/>
      <c r="K163" s="216">
        <v>183</v>
      </c>
      <c r="L163" s="99" t="s">
        <v>782</v>
      </c>
      <c r="M163" s="218">
        <f t="shared" si="30"/>
        <v>11246258</v>
      </c>
      <c r="N163" s="216">
        <f t="shared" si="31"/>
        <v>2059</v>
      </c>
      <c r="O163" s="216">
        <v>2059</v>
      </c>
      <c r="P163" s="340"/>
      <c r="Q163" s="104"/>
      <c r="R163" s="76"/>
    </row>
    <row r="164" spans="1:18" s="1" customFormat="1" ht="37.5" x14ac:dyDescent="0.3">
      <c r="A164" s="102" t="s">
        <v>1009</v>
      </c>
      <c r="B164" s="99" t="s">
        <v>1010</v>
      </c>
      <c r="C164" s="101">
        <v>1955</v>
      </c>
      <c r="D164" s="103"/>
      <c r="E164" s="267" t="s">
        <v>1920</v>
      </c>
      <c r="F164" s="185">
        <v>4</v>
      </c>
      <c r="G164" s="185">
        <v>4</v>
      </c>
      <c r="H164" s="201">
        <v>3160.4</v>
      </c>
      <c r="I164" s="202">
        <v>2733.2</v>
      </c>
      <c r="J164" s="73"/>
      <c r="K164" s="216">
        <v>113</v>
      </c>
      <c r="L164" s="99" t="s">
        <v>782</v>
      </c>
      <c r="M164" s="218">
        <f t="shared" si="30"/>
        <v>6507263.6000000006</v>
      </c>
      <c r="N164" s="216">
        <f t="shared" si="31"/>
        <v>2059</v>
      </c>
      <c r="O164" s="216">
        <v>2059</v>
      </c>
      <c r="P164" s="339"/>
      <c r="Q164" s="104"/>
      <c r="R164" s="76"/>
    </row>
    <row r="165" spans="1:18" s="1" customFormat="1" ht="37.5" x14ac:dyDescent="0.3">
      <c r="A165" s="102" t="s">
        <v>1011</v>
      </c>
      <c r="B165" s="99" t="s">
        <v>1012</v>
      </c>
      <c r="C165" s="101">
        <v>1955</v>
      </c>
      <c r="D165" s="103"/>
      <c r="E165" s="267" t="s">
        <v>1920</v>
      </c>
      <c r="F165" s="195">
        <v>4</v>
      </c>
      <c r="G165" s="196">
        <v>4</v>
      </c>
      <c r="H165" s="179">
        <v>3199</v>
      </c>
      <c r="I165" s="197">
        <v>2068.6999999999998</v>
      </c>
      <c r="J165" s="67"/>
      <c r="K165" s="216">
        <v>90</v>
      </c>
      <c r="L165" s="99" t="s">
        <v>782</v>
      </c>
      <c r="M165" s="218">
        <f t="shared" si="30"/>
        <v>6586741</v>
      </c>
      <c r="N165" s="216">
        <f t="shared" si="31"/>
        <v>2059</v>
      </c>
      <c r="O165" s="216">
        <v>2059</v>
      </c>
      <c r="P165" s="340"/>
      <c r="Q165" s="104"/>
      <c r="R165" s="76"/>
    </row>
    <row r="166" spans="1:18" s="1" customFormat="1" ht="37.5" x14ac:dyDescent="0.3">
      <c r="A166" s="102" t="s">
        <v>1013</v>
      </c>
      <c r="B166" s="99" t="s">
        <v>1014</v>
      </c>
      <c r="C166" s="101">
        <v>1940</v>
      </c>
      <c r="D166" s="103"/>
      <c r="E166" s="267" t="s">
        <v>1926</v>
      </c>
      <c r="F166" s="190">
        <v>2</v>
      </c>
      <c r="G166" s="190">
        <v>2</v>
      </c>
      <c r="H166" s="191">
        <v>597</v>
      </c>
      <c r="I166" s="191">
        <v>332.1</v>
      </c>
      <c r="J166" s="64"/>
      <c r="K166" s="216">
        <v>42</v>
      </c>
      <c r="L166" s="99" t="s">
        <v>782</v>
      </c>
      <c r="M166" s="218">
        <f t="shared" si="30"/>
        <v>1229223</v>
      </c>
      <c r="N166" s="216">
        <f t="shared" si="31"/>
        <v>2059</v>
      </c>
      <c r="O166" s="216">
        <v>2059</v>
      </c>
      <c r="P166" s="339"/>
      <c r="Q166" s="104"/>
      <c r="R166" s="76"/>
    </row>
    <row r="167" spans="1:18" s="1" customFormat="1" ht="37.5" x14ac:dyDescent="0.3">
      <c r="A167" s="334" t="s">
        <v>1015</v>
      </c>
      <c r="B167" s="333" t="s">
        <v>1016</v>
      </c>
      <c r="C167" s="335">
        <v>1954</v>
      </c>
      <c r="D167" s="356"/>
      <c r="E167" s="336" t="s">
        <v>1920</v>
      </c>
      <c r="F167" s="382">
        <v>3</v>
      </c>
      <c r="G167" s="382">
        <v>3</v>
      </c>
      <c r="H167" s="376">
        <v>1278.9000000000001</v>
      </c>
      <c r="I167" s="376">
        <v>1196.4000000000001</v>
      </c>
      <c r="J167" s="64"/>
      <c r="K167" s="332">
        <v>55</v>
      </c>
      <c r="L167" s="333" t="s">
        <v>782</v>
      </c>
      <c r="M167" s="355">
        <f t="shared" si="30"/>
        <v>2633255.1</v>
      </c>
      <c r="N167" s="332">
        <f t="shared" si="31"/>
        <v>2059</v>
      </c>
      <c r="O167" s="332">
        <v>2059</v>
      </c>
      <c r="P167" s="340"/>
      <c r="Q167" s="104"/>
      <c r="R167" s="76"/>
    </row>
    <row r="168" spans="1:18" s="1" customFormat="1" ht="37.5" x14ac:dyDescent="0.3">
      <c r="A168" s="102" t="s">
        <v>1993</v>
      </c>
      <c r="B168" s="99" t="s">
        <v>1994</v>
      </c>
      <c r="C168" s="156">
        <v>1992</v>
      </c>
      <c r="D168" s="455"/>
      <c r="E168" s="395" t="s">
        <v>1920</v>
      </c>
      <c r="F168" s="190">
        <v>13</v>
      </c>
      <c r="G168" s="190">
        <v>5</v>
      </c>
      <c r="H168" s="191">
        <v>14492</v>
      </c>
      <c r="I168" s="191">
        <v>14492</v>
      </c>
      <c r="J168" s="347"/>
      <c r="K168" s="398">
        <v>612</v>
      </c>
      <c r="L168" s="99" t="s">
        <v>782</v>
      </c>
      <c r="M168" s="218">
        <f t="shared" ref="M168" si="32">H168*O168</f>
        <v>29839028</v>
      </c>
      <c r="N168" s="216">
        <f t="shared" ref="N168" si="33">M168/H168</f>
        <v>2059</v>
      </c>
      <c r="O168" s="216">
        <v>2059</v>
      </c>
      <c r="P168" s="339"/>
      <c r="Q168" s="104"/>
      <c r="R168" s="76"/>
    </row>
    <row r="169" spans="1:18" s="1" customFormat="1" ht="37.5" x14ac:dyDescent="0.3">
      <c r="A169" s="102" t="s">
        <v>1017</v>
      </c>
      <c r="B169" s="99" t="s">
        <v>1018</v>
      </c>
      <c r="C169" s="101">
        <v>1949</v>
      </c>
      <c r="D169" s="103"/>
      <c r="E169" s="267" t="s">
        <v>1926</v>
      </c>
      <c r="F169" s="190">
        <v>2</v>
      </c>
      <c r="G169" s="190">
        <v>2</v>
      </c>
      <c r="H169" s="191">
        <v>963.2</v>
      </c>
      <c r="I169" s="191">
        <v>681.2</v>
      </c>
      <c r="J169" s="64"/>
      <c r="K169" s="216">
        <v>50</v>
      </c>
      <c r="L169" s="99" t="s">
        <v>768</v>
      </c>
      <c r="M169" s="218">
        <f>O169*Лист2.1!G159</f>
        <v>1626838.4</v>
      </c>
      <c r="N169" s="216">
        <f>M169/Лист2.1!G159</f>
        <v>2486</v>
      </c>
      <c r="O169" s="216">
        <v>2486</v>
      </c>
      <c r="P169" s="340"/>
      <c r="Q169" s="104"/>
      <c r="R169" s="76"/>
    </row>
    <row r="170" spans="1:18" s="1" customFormat="1" ht="37.5" x14ac:dyDescent="0.3">
      <c r="A170" s="102" t="s">
        <v>1019</v>
      </c>
      <c r="B170" s="99" t="s">
        <v>1020</v>
      </c>
      <c r="C170" s="101">
        <v>1949</v>
      </c>
      <c r="D170" s="103"/>
      <c r="E170" s="267" t="s">
        <v>1926</v>
      </c>
      <c r="F170" s="183">
        <v>2</v>
      </c>
      <c r="G170" s="185">
        <v>2</v>
      </c>
      <c r="H170" s="194">
        <v>394.5</v>
      </c>
      <c r="I170" s="200">
        <v>233</v>
      </c>
      <c r="J170" s="66"/>
      <c r="K170" s="216">
        <v>24</v>
      </c>
      <c r="L170" s="99" t="s">
        <v>768</v>
      </c>
      <c r="M170" s="218">
        <f>O170*Лист2.1!G160</f>
        <v>783114.86</v>
      </c>
      <c r="N170" s="216">
        <f>M170/Лист2.1!G160</f>
        <v>2486</v>
      </c>
      <c r="O170" s="216">
        <v>2486</v>
      </c>
      <c r="P170" s="339"/>
      <c r="Q170" s="104"/>
      <c r="R170" s="76"/>
    </row>
    <row r="171" spans="1:18" s="1" customFormat="1" ht="37.5" x14ac:dyDescent="0.3">
      <c r="A171" s="102" t="s">
        <v>1021</v>
      </c>
      <c r="B171" s="99" t="s">
        <v>1022</v>
      </c>
      <c r="C171" s="101">
        <v>1949</v>
      </c>
      <c r="D171" s="103"/>
      <c r="E171" s="267" t="s">
        <v>1926</v>
      </c>
      <c r="F171" s="183">
        <v>2</v>
      </c>
      <c r="G171" s="185">
        <v>2</v>
      </c>
      <c r="H171" s="201">
        <v>421.7</v>
      </c>
      <c r="I171" s="202">
        <v>357.9</v>
      </c>
      <c r="J171" s="73"/>
      <c r="K171" s="216">
        <v>44</v>
      </c>
      <c r="L171" s="99" t="s">
        <v>768</v>
      </c>
      <c r="M171" s="218">
        <f>O171*Лист2.1!G161</f>
        <v>783114.86</v>
      </c>
      <c r="N171" s="216">
        <f>M171/Лист2.1!G161</f>
        <v>2486</v>
      </c>
      <c r="O171" s="216">
        <v>2486</v>
      </c>
      <c r="P171" s="340"/>
      <c r="Q171" s="104"/>
      <c r="R171" s="76"/>
    </row>
    <row r="172" spans="1:18" s="1" customFormat="1" ht="37.5" x14ac:dyDescent="0.3">
      <c r="A172" s="102" t="s">
        <v>1023</v>
      </c>
      <c r="B172" s="99" t="s">
        <v>1024</v>
      </c>
      <c r="C172" s="101">
        <v>1952</v>
      </c>
      <c r="D172" s="103"/>
      <c r="E172" s="267" t="s">
        <v>1920</v>
      </c>
      <c r="F172" s="183">
        <v>2</v>
      </c>
      <c r="G172" s="190">
        <v>2</v>
      </c>
      <c r="H172" s="200">
        <v>1625.3</v>
      </c>
      <c r="I172" s="191">
        <v>890</v>
      </c>
      <c r="J172" s="64"/>
      <c r="K172" s="216">
        <v>38</v>
      </c>
      <c r="L172" s="99" t="s">
        <v>769</v>
      </c>
      <c r="M172" s="218">
        <f>O172*Лист2.1!I162</f>
        <v>1566741</v>
      </c>
      <c r="N172" s="216">
        <f>M172/Лист2.1!I162</f>
        <v>1970</v>
      </c>
      <c r="O172" s="216">
        <v>1970</v>
      </c>
      <c r="P172" s="339"/>
      <c r="Q172" s="104"/>
      <c r="R172" s="76"/>
    </row>
    <row r="173" spans="1:18" s="282" customFormat="1" ht="37.5" x14ac:dyDescent="0.3">
      <c r="A173" s="102" t="s">
        <v>1025</v>
      </c>
      <c r="B173" s="99" t="s">
        <v>1026</v>
      </c>
      <c r="C173" s="101">
        <v>1953</v>
      </c>
      <c r="D173" s="103"/>
      <c r="E173" s="267" t="s">
        <v>1920</v>
      </c>
      <c r="F173" s="190">
        <v>2</v>
      </c>
      <c r="G173" s="192">
        <v>1</v>
      </c>
      <c r="H173" s="193">
        <v>757.2</v>
      </c>
      <c r="I173" s="193">
        <v>434</v>
      </c>
      <c r="J173" s="71"/>
      <c r="K173" s="216">
        <v>19</v>
      </c>
      <c r="L173" s="99" t="s">
        <v>750</v>
      </c>
      <c r="M173" s="218">
        <f t="shared" ref="M173" si="34">H173*O173</f>
        <v>2790282</v>
      </c>
      <c r="N173" s="471">
        <f t="shared" ref="N173" si="35">M173/H173</f>
        <v>3685</v>
      </c>
      <c r="O173" s="471">
        <v>3685</v>
      </c>
      <c r="P173" s="340"/>
      <c r="Q173" s="104"/>
      <c r="R173" s="104"/>
    </row>
    <row r="174" spans="1:18" s="1" customFormat="1" ht="37.5" x14ac:dyDescent="0.3">
      <c r="A174" s="102" t="s">
        <v>1027</v>
      </c>
      <c r="B174" s="99" t="s">
        <v>1028</v>
      </c>
      <c r="C174" s="101">
        <v>1952</v>
      </c>
      <c r="D174" s="103"/>
      <c r="E174" s="267" t="s">
        <v>1923</v>
      </c>
      <c r="F174" s="190">
        <v>2</v>
      </c>
      <c r="G174" s="199">
        <v>2</v>
      </c>
      <c r="H174" s="200">
        <v>1033.3</v>
      </c>
      <c r="I174" s="200">
        <v>573</v>
      </c>
      <c r="J174" s="66"/>
      <c r="K174" s="216">
        <v>22</v>
      </c>
      <c r="L174" s="277" t="s">
        <v>782</v>
      </c>
      <c r="M174" s="218">
        <f>H174*O174</f>
        <v>2127564.6999999997</v>
      </c>
      <c r="N174" s="216">
        <f>M174/H174</f>
        <v>2059</v>
      </c>
      <c r="O174" s="216">
        <v>2059</v>
      </c>
      <c r="P174" s="339"/>
      <c r="Q174" s="104"/>
      <c r="R174" s="76"/>
    </row>
    <row r="175" spans="1:18" s="1" customFormat="1" ht="37.5" x14ac:dyDescent="0.3">
      <c r="A175" s="102" t="s">
        <v>1029</v>
      </c>
      <c r="B175" s="99" t="s">
        <v>1030</v>
      </c>
      <c r="C175" s="101">
        <v>1951</v>
      </c>
      <c r="D175" s="103"/>
      <c r="E175" s="267" t="s">
        <v>1923</v>
      </c>
      <c r="F175" s="190">
        <v>2</v>
      </c>
      <c r="G175" s="199">
        <v>2</v>
      </c>
      <c r="H175" s="200">
        <v>1022.6</v>
      </c>
      <c r="I175" s="200">
        <v>572</v>
      </c>
      <c r="J175" s="66"/>
      <c r="K175" s="216">
        <v>23</v>
      </c>
      <c r="L175" s="99" t="s">
        <v>768</v>
      </c>
      <c r="M175" s="218">
        <f>O175*Лист2.1!G165</f>
        <v>1262888</v>
      </c>
      <c r="N175" s="216">
        <f>M175/Лист2.1!G165</f>
        <v>2486</v>
      </c>
      <c r="O175" s="216">
        <v>2486</v>
      </c>
      <c r="P175" s="340"/>
      <c r="Q175" s="104"/>
      <c r="R175" s="76"/>
    </row>
    <row r="176" spans="1:18" s="1" customFormat="1" ht="37.5" x14ac:dyDescent="0.3">
      <c r="A176" s="102" t="s">
        <v>1031</v>
      </c>
      <c r="B176" s="99" t="s">
        <v>1032</v>
      </c>
      <c r="C176" s="101">
        <v>1970</v>
      </c>
      <c r="D176" s="103"/>
      <c r="E176" s="267" t="s">
        <v>1920</v>
      </c>
      <c r="F176" s="195">
        <v>5</v>
      </c>
      <c r="G176" s="196">
        <v>6</v>
      </c>
      <c r="H176" s="179">
        <v>5015.6000000000004</v>
      </c>
      <c r="I176" s="197">
        <v>4466.7</v>
      </c>
      <c r="J176" s="67"/>
      <c r="K176" s="216">
        <v>189</v>
      </c>
      <c r="L176" s="99" t="s">
        <v>768</v>
      </c>
      <c r="M176" s="218">
        <f>O176*Лист2.1!G166</f>
        <v>2221489.6</v>
      </c>
      <c r="N176" s="216">
        <f>M176/Лист2.1!G166</f>
        <v>2486</v>
      </c>
      <c r="O176" s="216">
        <v>2486</v>
      </c>
      <c r="P176" s="339"/>
      <c r="Q176" s="104"/>
      <c r="R176" s="76"/>
    </row>
    <row r="177" spans="1:18" s="1" customFormat="1" ht="37.5" x14ac:dyDescent="0.3">
      <c r="A177" s="334" t="s">
        <v>1033</v>
      </c>
      <c r="B177" s="333" t="s">
        <v>1034</v>
      </c>
      <c r="C177" s="335">
        <v>1977</v>
      </c>
      <c r="D177" s="356"/>
      <c r="E177" s="336" t="s">
        <v>1919</v>
      </c>
      <c r="F177" s="370">
        <v>12</v>
      </c>
      <c r="G177" s="371">
        <v>1</v>
      </c>
      <c r="H177" s="372">
        <v>2800.8</v>
      </c>
      <c r="I177" s="373">
        <v>2274.1999999999998</v>
      </c>
      <c r="J177" s="67"/>
      <c r="K177" s="332">
        <v>113</v>
      </c>
      <c r="L177" s="333" t="s">
        <v>782</v>
      </c>
      <c r="M177" s="355">
        <f t="shared" ref="M177:M179" si="36">H177*O177</f>
        <v>5766847.2000000002</v>
      </c>
      <c r="N177" s="332">
        <f t="shared" ref="N177:N179" si="37">M177/H177</f>
        <v>2059</v>
      </c>
      <c r="O177" s="332">
        <v>2059</v>
      </c>
      <c r="P177" s="340"/>
      <c r="Q177" s="104"/>
      <c r="R177" s="76"/>
    </row>
    <row r="178" spans="1:18" s="1" customFormat="1" ht="37.5" x14ac:dyDescent="0.3">
      <c r="A178" s="102" t="s">
        <v>1995</v>
      </c>
      <c r="B178" s="99" t="s">
        <v>1996</v>
      </c>
      <c r="C178" s="156">
        <v>1977</v>
      </c>
      <c r="D178" s="455"/>
      <c r="E178" s="395" t="s">
        <v>1919</v>
      </c>
      <c r="F178" s="195">
        <v>12</v>
      </c>
      <c r="G178" s="196">
        <v>1</v>
      </c>
      <c r="H178" s="179">
        <v>2800.2</v>
      </c>
      <c r="I178" s="197">
        <v>2587.5</v>
      </c>
      <c r="J178" s="350"/>
      <c r="K178" s="398">
        <v>112</v>
      </c>
      <c r="L178" s="99" t="s">
        <v>782</v>
      </c>
      <c r="M178" s="218">
        <f t="shared" si="36"/>
        <v>5765611.7999999998</v>
      </c>
      <c r="N178" s="216">
        <f t="shared" si="37"/>
        <v>2059</v>
      </c>
      <c r="O178" s="216">
        <v>2059</v>
      </c>
      <c r="P178" s="339"/>
      <c r="Q178" s="104"/>
      <c r="R178" s="76"/>
    </row>
    <row r="179" spans="1:18" s="1" customFormat="1" ht="37.5" x14ac:dyDescent="0.3">
      <c r="A179" s="102" t="s">
        <v>1035</v>
      </c>
      <c r="B179" s="99" t="s">
        <v>1036</v>
      </c>
      <c r="C179" s="101">
        <v>1953</v>
      </c>
      <c r="D179" s="103"/>
      <c r="E179" s="267" t="s">
        <v>1923</v>
      </c>
      <c r="F179" s="190">
        <v>2</v>
      </c>
      <c r="G179" s="192">
        <v>2</v>
      </c>
      <c r="H179" s="193">
        <v>721.7</v>
      </c>
      <c r="I179" s="193">
        <v>388</v>
      </c>
      <c r="J179" s="71"/>
      <c r="K179" s="216">
        <v>24</v>
      </c>
      <c r="L179" s="99" t="s">
        <v>782</v>
      </c>
      <c r="M179" s="218">
        <f t="shared" si="36"/>
        <v>1485980.3</v>
      </c>
      <c r="N179" s="216">
        <f t="shared" si="37"/>
        <v>2059</v>
      </c>
      <c r="O179" s="216">
        <v>2059</v>
      </c>
      <c r="P179" s="340"/>
      <c r="Q179" s="104"/>
      <c r="R179" s="76"/>
    </row>
    <row r="180" spans="1:18" s="282" customFormat="1" ht="37.5" x14ac:dyDescent="0.3">
      <c r="A180" s="102" t="s">
        <v>1037</v>
      </c>
      <c r="B180" s="99" t="s">
        <v>1038</v>
      </c>
      <c r="C180" s="101">
        <v>1978</v>
      </c>
      <c r="D180" s="103"/>
      <c r="E180" s="267" t="s">
        <v>1919</v>
      </c>
      <c r="F180" s="195">
        <v>9</v>
      </c>
      <c r="G180" s="196">
        <v>4</v>
      </c>
      <c r="H180" s="179">
        <v>8284.4</v>
      </c>
      <c r="I180" s="197">
        <v>6360.4</v>
      </c>
      <c r="J180" s="67"/>
      <c r="K180" s="216">
        <v>352</v>
      </c>
      <c r="L180" s="99" t="s">
        <v>782</v>
      </c>
      <c r="M180" s="218">
        <f t="shared" ref="M180:M182" si="38">H180*O180</f>
        <v>17057579.599999998</v>
      </c>
      <c r="N180" s="216">
        <f t="shared" ref="N180:N182" si="39">M180/H180</f>
        <v>2059</v>
      </c>
      <c r="O180" s="216">
        <v>2059</v>
      </c>
      <c r="P180" s="339"/>
      <c r="Q180" s="104"/>
      <c r="R180" s="104"/>
    </row>
    <row r="181" spans="1:18" s="1" customFormat="1" ht="37.5" x14ac:dyDescent="0.3">
      <c r="A181" s="102" t="s">
        <v>1039</v>
      </c>
      <c r="B181" s="99" t="s">
        <v>1040</v>
      </c>
      <c r="C181" s="101">
        <v>1978</v>
      </c>
      <c r="D181" s="103"/>
      <c r="E181" s="267" t="s">
        <v>1919</v>
      </c>
      <c r="F181" s="203">
        <v>9</v>
      </c>
      <c r="G181" s="196">
        <v>2</v>
      </c>
      <c r="H181" s="204">
        <v>3850.2</v>
      </c>
      <c r="I181" s="197">
        <v>3416.3</v>
      </c>
      <c r="J181" s="67"/>
      <c r="K181" s="216">
        <v>195</v>
      </c>
      <c r="L181" s="99" t="s">
        <v>782</v>
      </c>
      <c r="M181" s="218">
        <f t="shared" si="38"/>
        <v>7927561.7999999998</v>
      </c>
      <c r="N181" s="216">
        <f t="shared" si="39"/>
        <v>2059</v>
      </c>
      <c r="O181" s="216">
        <v>2059</v>
      </c>
      <c r="P181" s="340"/>
      <c r="Q181" s="104"/>
      <c r="R181" s="76"/>
    </row>
    <row r="182" spans="1:18" s="1" customFormat="1" ht="37.5" x14ac:dyDescent="0.3">
      <c r="A182" s="102" t="s">
        <v>1041</v>
      </c>
      <c r="B182" s="99" t="s">
        <v>1042</v>
      </c>
      <c r="C182" s="101">
        <v>1985</v>
      </c>
      <c r="D182" s="103"/>
      <c r="E182" s="267" t="s">
        <v>1920</v>
      </c>
      <c r="F182" s="192">
        <v>9</v>
      </c>
      <c r="G182" s="199">
        <v>2</v>
      </c>
      <c r="H182" s="194">
        <v>4735.8</v>
      </c>
      <c r="I182" s="191">
        <v>4735.8</v>
      </c>
      <c r="J182" s="64"/>
      <c r="K182" s="216">
        <v>194</v>
      </c>
      <c r="L182" s="99" t="s">
        <v>782</v>
      </c>
      <c r="M182" s="218">
        <f t="shared" si="38"/>
        <v>9751012.2000000011</v>
      </c>
      <c r="N182" s="216">
        <f t="shared" si="39"/>
        <v>2059</v>
      </c>
      <c r="O182" s="216">
        <v>2059</v>
      </c>
      <c r="P182" s="339"/>
      <c r="Q182" s="104"/>
      <c r="R182" s="76"/>
    </row>
    <row r="183" spans="1:18" s="282" customFormat="1" ht="37.5" x14ac:dyDescent="0.3">
      <c r="A183" s="102" t="s">
        <v>1043</v>
      </c>
      <c r="B183" s="99" t="s">
        <v>1044</v>
      </c>
      <c r="C183" s="101">
        <v>1960</v>
      </c>
      <c r="D183" s="103"/>
      <c r="E183" s="267" t="s">
        <v>1920</v>
      </c>
      <c r="F183" s="183">
        <v>5</v>
      </c>
      <c r="G183" s="190">
        <v>2</v>
      </c>
      <c r="H183" s="200">
        <v>1598.4</v>
      </c>
      <c r="I183" s="191">
        <v>1598.4</v>
      </c>
      <c r="J183" s="64"/>
      <c r="K183" s="216">
        <v>76</v>
      </c>
      <c r="L183" s="465" t="s">
        <v>769</v>
      </c>
      <c r="M183" s="218">
        <f>O183*Лист2.1!I173</f>
        <v>1198800</v>
      </c>
      <c r="N183" s="466">
        <f>M183/Лист2.1!I173</f>
        <v>750</v>
      </c>
      <c r="O183" s="216">
        <v>750</v>
      </c>
      <c r="P183" s="340"/>
      <c r="Q183" s="104"/>
      <c r="R183" s="104"/>
    </row>
    <row r="184" spans="1:18" s="1" customFormat="1" ht="37.5" x14ac:dyDescent="0.3">
      <c r="A184" s="102" t="s">
        <v>1045</v>
      </c>
      <c r="B184" s="99" t="s">
        <v>1046</v>
      </c>
      <c r="C184" s="101">
        <v>1917</v>
      </c>
      <c r="D184" s="103"/>
      <c r="E184" s="267" t="s">
        <v>1926</v>
      </c>
      <c r="F184" s="185">
        <v>2</v>
      </c>
      <c r="G184" s="185">
        <v>2</v>
      </c>
      <c r="H184" s="201">
        <v>456.9</v>
      </c>
      <c r="I184" s="202">
        <v>128.5</v>
      </c>
      <c r="J184" s="73"/>
      <c r="K184" s="216">
        <v>14</v>
      </c>
      <c r="L184" s="99" t="s">
        <v>768</v>
      </c>
      <c r="M184" s="218">
        <f>O184*Лист2.1!G174</f>
        <v>340333.4</v>
      </c>
      <c r="N184" s="216">
        <f>M184/Лист2.1!G174</f>
        <v>2486</v>
      </c>
      <c r="O184" s="216">
        <v>2486</v>
      </c>
      <c r="P184" s="339"/>
      <c r="Q184" s="104"/>
      <c r="R184" s="76"/>
    </row>
    <row r="185" spans="1:18" s="1" customFormat="1" ht="56.25" x14ac:dyDescent="0.3">
      <c r="A185" s="102" t="s">
        <v>1047</v>
      </c>
      <c r="B185" s="99" t="s">
        <v>1048</v>
      </c>
      <c r="C185" s="101">
        <v>1917</v>
      </c>
      <c r="D185" s="103"/>
      <c r="E185" s="267" t="s">
        <v>1926</v>
      </c>
      <c r="F185" s="185">
        <v>2</v>
      </c>
      <c r="G185" s="185">
        <v>1</v>
      </c>
      <c r="H185" s="201">
        <v>456.9</v>
      </c>
      <c r="I185" s="202">
        <v>128.5</v>
      </c>
      <c r="J185" s="73"/>
      <c r="K185" s="216">
        <v>24</v>
      </c>
      <c r="L185" s="99" t="s">
        <v>768</v>
      </c>
      <c r="M185" s="218">
        <f>O185*Лист2.1!G175</f>
        <v>621500</v>
      </c>
      <c r="N185" s="216">
        <f>M185/Лист2.1!G175</f>
        <v>2486</v>
      </c>
      <c r="O185" s="216">
        <v>2486</v>
      </c>
      <c r="P185" s="340"/>
      <c r="Q185" s="104"/>
      <c r="R185" s="76"/>
    </row>
    <row r="186" spans="1:18" s="1" customFormat="1" ht="37.5" x14ac:dyDescent="0.3">
      <c r="A186" s="102" t="s">
        <v>1049</v>
      </c>
      <c r="B186" s="99" t="s">
        <v>1050</v>
      </c>
      <c r="C186" s="101">
        <v>1956</v>
      </c>
      <c r="D186" s="103"/>
      <c r="E186" s="267" t="s">
        <v>1920</v>
      </c>
      <c r="F186" s="183">
        <v>2</v>
      </c>
      <c r="G186" s="190">
        <v>2</v>
      </c>
      <c r="H186" s="200">
        <v>390.2</v>
      </c>
      <c r="I186" s="191">
        <v>386.7</v>
      </c>
      <c r="J186" s="64"/>
      <c r="K186" s="216">
        <v>24</v>
      </c>
      <c r="L186" s="99" t="s">
        <v>768</v>
      </c>
      <c r="M186" s="218">
        <f>O186*Лист2.1!G176</f>
        <v>994400</v>
      </c>
      <c r="N186" s="216">
        <f>M186/Лист2.1!G176</f>
        <v>2486</v>
      </c>
      <c r="O186" s="216">
        <v>2486</v>
      </c>
      <c r="P186" s="339"/>
      <c r="Q186" s="104"/>
      <c r="R186" s="76"/>
    </row>
    <row r="187" spans="1:18" s="1" customFormat="1" ht="37.5" x14ac:dyDescent="0.3">
      <c r="A187" s="102" t="s">
        <v>1051</v>
      </c>
      <c r="B187" s="99" t="s">
        <v>1052</v>
      </c>
      <c r="C187" s="101">
        <v>1957</v>
      </c>
      <c r="D187" s="103"/>
      <c r="E187" s="267" t="s">
        <v>1920</v>
      </c>
      <c r="F187" s="183">
        <v>2</v>
      </c>
      <c r="G187" s="190">
        <v>1</v>
      </c>
      <c r="H187" s="200">
        <v>417.6</v>
      </c>
      <c r="I187" s="200">
        <v>417.6</v>
      </c>
      <c r="J187" s="64"/>
      <c r="K187" s="216">
        <v>26</v>
      </c>
      <c r="L187" s="99" t="s">
        <v>768</v>
      </c>
      <c r="M187" s="218">
        <f>O187*Лист2.1!G177</f>
        <v>994400</v>
      </c>
      <c r="N187" s="216">
        <f>M187/Лист2.1!G177</f>
        <v>2486</v>
      </c>
      <c r="O187" s="216">
        <v>2486</v>
      </c>
      <c r="P187" s="340"/>
      <c r="Q187" s="104"/>
      <c r="R187" s="76"/>
    </row>
    <row r="188" spans="1:18" s="1" customFormat="1" ht="37.5" x14ac:dyDescent="0.3">
      <c r="A188" s="102" t="s">
        <v>1053</v>
      </c>
      <c r="B188" s="99" t="s">
        <v>1054</v>
      </c>
      <c r="C188" s="101">
        <v>1951</v>
      </c>
      <c r="D188" s="103"/>
      <c r="E188" s="267" t="s">
        <v>1926</v>
      </c>
      <c r="F188" s="183">
        <v>2</v>
      </c>
      <c r="G188" s="190">
        <v>1</v>
      </c>
      <c r="H188" s="200">
        <v>531.79999999999995</v>
      </c>
      <c r="I188" s="200">
        <v>531.79999999999995</v>
      </c>
      <c r="J188" s="64"/>
      <c r="K188" s="216">
        <v>29</v>
      </c>
      <c r="L188" s="99" t="s">
        <v>768</v>
      </c>
      <c r="M188" s="218">
        <f>O188*Лист2.1!G178</f>
        <v>936973.39999999991</v>
      </c>
      <c r="N188" s="216">
        <f>M188/Лист2.1!G178</f>
        <v>2486</v>
      </c>
      <c r="O188" s="216">
        <v>2486</v>
      </c>
      <c r="P188" s="339"/>
      <c r="Q188" s="104"/>
      <c r="R188" s="76"/>
    </row>
    <row r="189" spans="1:18" s="1" customFormat="1" ht="37.5" x14ac:dyDescent="0.3">
      <c r="A189" s="102" t="s">
        <v>1055</v>
      </c>
      <c r="B189" s="99" t="s">
        <v>1056</v>
      </c>
      <c r="C189" s="101">
        <v>1951</v>
      </c>
      <c r="D189" s="103"/>
      <c r="E189" s="267" t="s">
        <v>1920</v>
      </c>
      <c r="F189" s="195">
        <v>2</v>
      </c>
      <c r="G189" s="196">
        <v>1</v>
      </c>
      <c r="H189" s="179">
        <v>417.6</v>
      </c>
      <c r="I189" s="179">
        <v>417.6</v>
      </c>
      <c r="J189" s="179">
        <v>417.6</v>
      </c>
      <c r="K189" s="216">
        <v>26</v>
      </c>
      <c r="L189" s="99" t="s">
        <v>768</v>
      </c>
      <c r="M189" s="218">
        <f>O189*Лист2.1!G179</f>
        <v>994400</v>
      </c>
      <c r="N189" s="216">
        <f>M189/Лист2.1!G179</f>
        <v>2486</v>
      </c>
      <c r="O189" s="216">
        <v>2486</v>
      </c>
      <c r="P189" s="340"/>
      <c r="Q189" s="104"/>
      <c r="R189" s="76"/>
    </row>
    <row r="190" spans="1:18" s="1" customFormat="1" ht="37.5" x14ac:dyDescent="0.3">
      <c r="A190" s="102" t="s">
        <v>1057</v>
      </c>
      <c r="B190" s="99" t="s">
        <v>1058</v>
      </c>
      <c r="C190" s="101">
        <v>1983</v>
      </c>
      <c r="D190" s="103"/>
      <c r="E190" s="267" t="s">
        <v>1920</v>
      </c>
      <c r="F190" s="190">
        <v>4</v>
      </c>
      <c r="G190" s="190">
        <v>1</v>
      </c>
      <c r="H190" s="191">
        <v>3520.4</v>
      </c>
      <c r="I190" s="191">
        <v>1609.5</v>
      </c>
      <c r="J190" s="64"/>
      <c r="K190" s="216">
        <v>20</v>
      </c>
      <c r="L190" s="99" t="s">
        <v>782</v>
      </c>
      <c r="M190" s="218">
        <f t="shared" ref="M190:M191" si="40">H190*O190</f>
        <v>7248503.6000000006</v>
      </c>
      <c r="N190" s="216">
        <f t="shared" ref="N190:N191" si="41">M190/H190</f>
        <v>2059</v>
      </c>
      <c r="O190" s="216">
        <v>2059</v>
      </c>
      <c r="P190" s="339"/>
      <c r="Q190" s="104"/>
      <c r="R190" s="76"/>
    </row>
    <row r="191" spans="1:18" s="1" customFormat="1" ht="37.5" x14ac:dyDescent="0.3">
      <c r="A191" s="102" t="s">
        <v>1059</v>
      </c>
      <c r="B191" s="99" t="s">
        <v>1060</v>
      </c>
      <c r="C191" s="101">
        <v>1966</v>
      </c>
      <c r="D191" s="103"/>
      <c r="E191" s="267" t="s">
        <v>1920</v>
      </c>
      <c r="F191" s="195">
        <v>7</v>
      </c>
      <c r="G191" s="196">
        <v>4</v>
      </c>
      <c r="H191" s="179">
        <v>5533.6</v>
      </c>
      <c r="I191" s="197">
        <v>4104.8999999999996</v>
      </c>
      <c r="J191" s="67"/>
      <c r="K191" s="216">
        <v>150</v>
      </c>
      <c r="L191" s="99" t="s">
        <v>782</v>
      </c>
      <c r="M191" s="218">
        <f t="shared" si="40"/>
        <v>11393682.4</v>
      </c>
      <c r="N191" s="216">
        <f t="shared" si="41"/>
        <v>2059</v>
      </c>
      <c r="O191" s="216">
        <v>2059</v>
      </c>
      <c r="P191" s="340"/>
      <c r="Q191" s="104"/>
      <c r="R191" s="76"/>
    </row>
    <row r="192" spans="1:18" s="282" customFormat="1" ht="37.5" x14ac:dyDescent="0.3">
      <c r="A192" s="102" t="s">
        <v>1061</v>
      </c>
      <c r="B192" s="99" t="s">
        <v>1062</v>
      </c>
      <c r="C192" s="101">
        <v>1917</v>
      </c>
      <c r="D192" s="103"/>
      <c r="E192" s="267" t="s">
        <v>1920</v>
      </c>
      <c r="F192" s="195">
        <v>2</v>
      </c>
      <c r="G192" s="196">
        <v>1</v>
      </c>
      <c r="H192" s="179">
        <v>287.39999999999998</v>
      </c>
      <c r="I192" s="197">
        <v>287.39999999999998</v>
      </c>
      <c r="J192" s="67"/>
      <c r="K192" s="216">
        <v>10</v>
      </c>
      <c r="L192" s="99" t="s">
        <v>769</v>
      </c>
      <c r="M192" s="218">
        <f>O192*Лист2.1!I182</f>
        <v>876650</v>
      </c>
      <c r="N192" s="216">
        <f>M192/Лист2.1!I182</f>
        <v>1970</v>
      </c>
      <c r="O192" s="216">
        <v>1970</v>
      </c>
      <c r="P192" s="339"/>
      <c r="Q192" s="104"/>
      <c r="R192" s="104"/>
    </row>
    <row r="193" spans="1:18" s="1" customFormat="1" ht="37.5" x14ac:dyDescent="0.3">
      <c r="A193" s="102" t="s">
        <v>1063</v>
      </c>
      <c r="B193" s="99" t="s">
        <v>1064</v>
      </c>
      <c r="C193" s="101">
        <v>2001</v>
      </c>
      <c r="D193" s="103"/>
      <c r="E193" s="267" t="s">
        <v>1920</v>
      </c>
      <c r="F193" s="190">
        <v>8</v>
      </c>
      <c r="G193" s="192">
        <v>1</v>
      </c>
      <c r="H193" s="193">
        <v>3914.9</v>
      </c>
      <c r="I193" s="193">
        <v>3733.8</v>
      </c>
      <c r="J193" s="71"/>
      <c r="K193" s="216">
        <v>75</v>
      </c>
      <c r="L193" s="99" t="s">
        <v>782</v>
      </c>
      <c r="M193" s="218">
        <f t="shared" ref="M193" si="42">H193*O193</f>
        <v>8060779.1000000006</v>
      </c>
      <c r="N193" s="216">
        <f t="shared" ref="N193" si="43">M193/H193</f>
        <v>2059</v>
      </c>
      <c r="O193" s="216">
        <v>2059</v>
      </c>
      <c r="P193" s="340"/>
      <c r="Q193" s="104"/>
      <c r="R193" s="76"/>
    </row>
    <row r="194" spans="1:18" s="1" customFormat="1" ht="37.5" x14ac:dyDescent="0.3">
      <c r="A194" s="102" t="s">
        <v>1065</v>
      </c>
      <c r="B194" s="99" t="s">
        <v>1066</v>
      </c>
      <c r="C194" s="101">
        <v>1910</v>
      </c>
      <c r="D194" s="103"/>
      <c r="E194" s="267" t="s">
        <v>1920</v>
      </c>
      <c r="F194" s="185">
        <v>3</v>
      </c>
      <c r="G194" s="185">
        <v>1</v>
      </c>
      <c r="H194" s="201">
        <v>337.3</v>
      </c>
      <c r="I194" s="201">
        <v>337.3</v>
      </c>
      <c r="J194" s="73"/>
      <c r="K194" s="216">
        <v>26</v>
      </c>
      <c r="L194" s="99" t="s">
        <v>768</v>
      </c>
      <c r="M194" s="218">
        <f>O194*Лист2.1!G184</f>
        <v>1096326</v>
      </c>
      <c r="N194" s="216">
        <f>M194/Лист2.1!G184</f>
        <v>2486</v>
      </c>
      <c r="O194" s="216">
        <v>2486</v>
      </c>
      <c r="P194" s="339"/>
      <c r="Q194" s="104"/>
      <c r="R194" s="76"/>
    </row>
    <row r="195" spans="1:18" s="1" customFormat="1" ht="37.5" x14ac:dyDescent="0.3">
      <c r="A195" s="102" t="s">
        <v>1067</v>
      </c>
      <c r="B195" s="99" t="s">
        <v>1068</v>
      </c>
      <c r="C195" s="101">
        <v>1956</v>
      </c>
      <c r="D195" s="103"/>
      <c r="E195" s="267" t="s">
        <v>1920</v>
      </c>
      <c r="F195" s="190">
        <v>4</v>
      </c>
      <c r="G195" s="190">
        <v>2</v>
      </c>
      <c r="H195" s="191">
        <v>1341.9</v>
      </c>
      <c r="I195" s="210">
        <v>1291.9000000000001</v>
      </c>
      <c r="J195" s="75"/>
      <c r="K195" s="216">
        <v>59</v>
      </c>
      <c r="L195" s="99" t="s">
        <v>782</v>
      </c>
      <c r="M195" s="218">
        <f t="shared" ref="M195:M201" si="44">H195*O195</f>
        <v>2762972.1</v>
      </c>
      <c r="N195" s="216">
        <f t="shared" ref="N195:N201" si="45">M195/H195</f>
        <v>2059</v>
      </c>
      <c r="O195" s="216">
        <v>2059</v>
      </c>
      <c r="P195" s="340"/>
      <c r="Q195" s="104"/>
      <c r="R195" s="76"/>
    </row>
    <row r="196" spans="1:18" s="1" customFormat="1" ht="37.5" x14ac:dyDescent="0.3">
      <c r="A196" s="102" t="s">
        <v>1069</v>
      </c>
      <c r="B196" s="99" t="s">
        <v>1070</v>
      </c>
      <c r="C196" s="101">
        <v>1960</v>
      </c>
      <c r="D196" s="103"/>
      <c r="E196" s="267" t="s">
        <v>1920</v>
      </c>
      <c r="F196" s="192">
        <v>4</v>
      </c>
      <c r="G196" s="199">
        <v>2</v>
      </c>
      <c r="H196" s="191">
        <v>1178.4000000000001</v>
      </c>
      <c r="I196" s="200">
        <v>1178.4000000000001</v>
      </c>
      <c r="J196" s="66"/>
      <c r="K196" s="216">
        <v>47</v>
      </c>
      <c r="L196" s="99" t="s">
        <v>782</v>
      </c>
      <c r="M196" s="218">
        <f t="shared" si="44"/>
        <v>2426325.6</v>
      </c>
      <c r="N196" s="216">
        <f t="shared" si="45"/>
        <v>2059</v>
      </c>
      <c r="O196" s="216">
        <v>2059</v>
      </c>
      <c r="P196" s="339"/>
      <c r="Q196" s="104"/>
      <c r="R196" s="76"/>
    </row>
    <row r="197" spans="1:18" s="1" customFormat="1" ht="37.5" x14ac:dyDescent="0.3">
      <c r="A197" s="102" t="s">
        <v>1071</v>
      </c>
      <c r="B197" s="99" t="s">
        <v>1072</v>
      </c>
      <c r="C197" s="101">
        <v>1950</v>
      </c>
      <c r="D197" s="103"/>
      <c r="E197" s="267" t="s">
        <v>1920</v>
      </c>
      <c r="F197" s="190">
        <v>5</v>
      </c>
      <c r="G197" s="199">
        <v>5</v>
      </c>
      <c r="H197" s="191">
        <v>3162.9</v>
      </c>
      <c r="I197" s="200">
        <v>2269</v>
      </c>
      <c r="J197" s="66"/>
      <c r="K197" s="216">
        <v>120</v>
      </c>
      <c r="L197" s="99" t="s">
        <v>782</v>
      </c>
      <c r="M197" s="218">
        <f t="shared" si="44"/>
        <v>6512411.1000000006</v>
      </c>
      <c r="N197" s="216">
        <f t="shared" si="45"/>
        <v>2059</v>
      </c>
      <c r="O197" s="216">
        <v>2059</v>
      </c>
      <c r="P197" s="340"/>
      <c r="Q197" s="104"/>
      <c r="R197" s="76"/>
    </row>
    <row r="198" spans="1:18" s="1" customFormat="1" ht="37.5" x14ac:dyDescent="0.3">
      <c r="A198" s="102" t="s">
        <v>1073</v>
      </c>
      <c r="B198" s="99" t="s">
        <v>1074</v>
      </c>
      <c r="C198" s="101">
        <v>1959</v>
      </c>
      <c r="D198" s="103"/>
      <c r="E198" s="267" t="s">
        <v>1920</v>
      </c>
      <c r="F198" s="192">
        <v>3</v>
      </c>
      <c r="G198" s="199">
        <v>1</v>
      </c>
      <c r="H198" s="191">
        <v>501</v>
      </c>
      <c r="I198" s="191">
        <v>501</v>
      </c>
      <c r="J198" s="64"/>
      <c r="K198" s="216">
        <v>10</v>
      </c>
      <c r="L198" s="99" t="s">
        <v>782</v>
      </c>
      <c r="M198" s="218">
        <f t="shared" si="44"/>
        <v>1031559</v>
      </c>
      <c r="N198" s="216">
        <f t="shared" si="45"/>
        <v>2059</v>
      </c>
      <c r="O198" s="216">
        <v>2059</v>
      </c>
      <c r="P198" s="339"/>
      <c r="Q198" s="104"/>
      <c r="R198" s="76"/>
    </row>
    <row r="199" spans="1:18" s="1" customFormat="1" ht="37.5" x14ac:dyDescent="0.3">
      <c r="A199" s="102" t="s">
        <v>1075</v>
      </c>
      <c r="B199" s="99" t="s">
        <v>1076</v>
      </c>
      <c r="C199" s="101">
        <v>1959</v>
      </c>
      <c r="D199" s="103"/>
      <c r="E199" s="267" t="s">
        <v>1920</v>
      </c>
      <c r="F199" s="195">
        <v>5</v>
      </c>
      <c r="G199" s="196">
        <v>5</v>
      </c>
      <c r="H199" s="179">
        <v>3583.74</v>
      </c>
      <c r="I199" s="197">
        <v>2270</v>
      </c>
      <c r="J199" s="67"/>
      <c r="K199" s="216">
        <v>107</v>
      </c>
      <c r="L199" s="99" t="s">
        <v>782</v>
      </c>
      <c r="M199" s="218">
        <f t="shared" si="44"/>
        <v>7378920.6599999992</v>
      </c>
      <c r="N199" s="216">
        <f t="shared" si="45"/>
        <v>2059</v>
      </c>
      <c r="O199" s="216">
        <v>2059</v>
      </c>
      <c r="P199" s="340"/>
      <c r="Q199" s="104"/>
      <c r="R199" s="76"/>
    </row>
    <row r="200" spans="1:18" s="1" customFormat="1" ht="37.5" x14ac:dyDescent="0.3">
      <c r="A200" s="102" t="s">
        <v>1077</v>
      </c>
      <c r="B200" s="99" t="s">
        <v>1078</v>
      </c>
      <c r="C200" s="101">
        <v>1957</v>
      </c>
      <c r="D200" s="103"/>
      <c r="E200" s="267" t="s">
        <v>1920</v>
      </c>
      <c r="F200" s="185">
        <v>3</v>
      </c>
      <c r="G200" s="185">
        <v>5</v>
      </c>
      <c r="H200" s="201">
        <v>2591.6999999999998</v>
      </c>
      <c r="I200" s="202">
        <v>1047.0999999999999</v>
      </c>
      <c r="J200" s="73"/>
      <c r="K200" s="216">
        <v>84</v>
      </c>
      <c r="L200" s="99" t="s">
        <v>782</v>
      </c>
      <c r="M200" s="218">
        <f t="shared" si="44"/>
        <v>5336310.3</v>
      </c>
      <c r="N200" s="216">
        <f t="shared" si="45"/>
        <v>2059</v>
      </c>
      <c r="O200" s="216">
        <v>2059</v>
      </c>
      <c r="P200" s="339"/>
      <c r="Q200" s="104"/>
      <c r="R200" s="76"/>
    </row>
    <row r="201" spans="1:18" s="1" customFormat="1" ht="37.5" x14ac:dyDescent="0.3">
      <c r="A201" s="102" t="s">
        <v>1079</v>
      </c>
      <c r="B201" s="99" t="s">
        <v>1080</v>
      </c>
      <c r="C201" s="101">
        <v>1950</v>
      </c>
      <c r="D201" s="103"/>
      <c r="E201" s="267" t="s">
        <v>1920</v>
      </c>
      <c r="F201" s="183">
        <v>2</v>
      </c>
      <c r="G201" s="183">
        <v>1</v>
      </c>
      <c r="H201" s="200">
        <v>486.3</v>
      </c>
      <c r="I201" s="191">
        <v>486.3</v>
      </c>
      <c r="J201" s="64"/>
      <c r="K201" s="216">
        <v>17</v>
      </c>
      <c r="L201" s="99" t="s">
        <v>782</v>
      </c>
      <c r="M201" s="218">
        <f t="shared" si="44"/>
        <v>1001291.7000000001</v>
      </c>
      <c r="N201" s="216">
        <f t="shared" si="45"/>
        <v>2059</v>
      </c>
      <c r="O201" s="216">
        <v>2059</v>
      </c>
      <c r="P201" s="340"/>
      <c r="Q201" s="104"/>
      <c r="R201" s="76"/>
    </row>
    <row r="202" spans="1:18" s="282" customFormat="1" ht="37.5" x14ac:dyDescent="0.3">
      <c r="A202" s="102" t="s">
        <v>1081</v>
      </c>
      <c r="B202" s="99" t="s">
        <v>1082</v>
      </c>
      <c r="C202" s="101">
        <v>1957</v>
      </c>
      <c r="D202" s="103"/>
      <c r="E202" s="267" t="s">
        <v>1920</v>
      </c>
      <c r="F202" s="190">
        <v>2</v>
      </c>
      <c r="G202" s="199">
        <v>1</v>
      </c>
      <c r="H202" s="200">
        <v>516.86</v>
      </c>
      <c r="I202" s="200">
        <v>516.86</v>
      </c>
      <c r="J202" s="66"/>
      <c r="K202" s="216">
        <v>15</v>
      </c>
      <c r="L202" s="99" t="s">
        <v>769</v>
      </c>
      <c r="M202" s="218">
        <f>O202*Лист2.1!I192</f>
        <v>1028340</v>
      </c>
      <c r="N202" s="216">
        <f>M202/Лист2.1!I192</f>
        <v>1970</v>
      </c>
      <c r="O202" s="216">
        <v>1970</v>
      </c>
      <c r="P202" s="339"/>
      <c r="Q202" s="104"/>
      <c r="R202" s="104"/>
    </row>
    <row r="203" spans="1:18" s="1" customFormat="1" ht="37.5" x14ac:dyDescent="0.3">
      <c r="A203" s="102" t="s">
        <v>1083</v>
      </c>
      <c r="B203" s="99" t="s">
        <v>1084</v>
      </c>
      <c r="C203" s="101">
        <v>1956</v>
      </c>
      <c r="D203" s="103"/>
      <c r="E203" s="267" t="s">
        <v>1920</v>
      </c>
      <c r="F203" s="190">
        <v>3</v>
      </c>
      <c r="G203" s="192">
        <v>3</v>
      </c>
      <c r="H203" s="193">
        <v>1297.2</v>
      </c>
      <c r="I203" s="193">
        <v>1297.2</v>
      </c>
      <c r="J203" s="71"/>
      <c r="K203" s="216">
        <v>35</v>
      </c>
      <c r="L203" s="99" t="s">
        <v>782</v>
      </c>
      <c r="M203" s="218">
        <f t="shared" ref="M203" si="46">H203*O203</f>
        <v>2670934.8000000003</v>
      </c>
      <c r="N203" s="216">
        <f t="shared" ref="N203" si="47">M203/H203</f>
        <v>2059</v>
      </c>
      <c r="O203" s="216">
        <v>2059</v>
      </c>
      <c r="P203" s="340"/>
      <c r="Q203" s="104"/>
      <c r="R203" s="76"/>
    </row>
    <row r="204" spans="1:18" s="1" customFormat="1" ht="37.5" x14ac:dyDescent="0.3">
      <c r="A204" s="102" t="s">
        <v>1085</v>
      </c>
      <c r="B204" s="99" t="s">
        <v>1086</v>
      </c>
      <c r="C204" s="101">
        <v>2001</v>
      </c>
      <c r="D204" s="103"/>
      <c r="E204" s="267" t="s">
        <v>1920</v>
      </c>
      <c r="F204" s="183">
        <v>12</v>
      </c>
      <c r="G204" s="190">
        <v>1</v>
      </c>
      <c r="H204" s="200">
        <v>3733.8</v>
      </c>
      <c r="I204" s="191">
        <v>2354.6</v>
      </c>
      <c r="J204" s="64"/>
      <c r="K204" s="216">
        <v>69</v>
      </c>
      <c r="L204" s="99" t="s">
        <v>782</v>
      </c>
      <c r="M204" s="218">
        <f t="shared" ref="M204:M206" si="48">H204*O204</f>
        <v>7687894.2000000002</v>
      </c>
      <c r="N204" s="216">
        <f t="shared" ref="N204:N206" si="49">M204/H204</f>
        <v>2059</v>
      </c>
      <c r="O204" s="216">
        <v>2059</v>
      </c>
      <c r="P204" s="339"/>
      <c r="Q204" s="104"/>
      <c r="R204" s="76"/>
    </row>
    <row r="205" spans="1:18" s="1" customFormat="1" ht="37.5" x14ac:dyDescent="0.3">
      <c r="A205" s="102" t="s">
        <v>1087</v>
      </c>
      <c r="B205" s="99" t="s">
        <v>1088</v>
      </c>
      <c r="C205" s="101">
        <v>2005</v>
      </c>
      <c r="D205" s="103"/>
      <c r="E205" s="267" t="s">
        <v>1920</v>
      </c>
      <c r="F205" s="190">
        <v>17</v>
      </c>
      <c r="G205" s="199">
        <v>1</v>
      </c>
      <c r="H205" s="200">
        <v>5396</v>
      </c>
      <c r="I205" s="200">
        <v>3868</v>
      </c>
      <c r="J205" s="66"/>
      <c r="K205" s="216">
        <v>79</v>
      </c>
      <c r="L205" s="99" t="s">
        <v>782</v>
      </c>
      <c r="M205" s="218">
        <f t="shared" si="48"/>
        <v>11110364</v>
      </c>
      <c r="N205" s="216">
        <f t="shared" si="49"/>
        <v>2059</v>
      </c>
      <c r="O205" s="216">
        <v>2059</v>
      </c>
      <c r="P205" s="340"/>
      <c r="Q205" s="104"/>
      <c r="R205" s="76"/>
    </row>
    <row r="206" spans="1:18" s="1" customFormat="1" ht="37.5" x14ac:dyDescent="0.3">
      <c r="A206" s="102" t="s">
        <v>1089</v>
      </c>
      <c r="B206" s="99" t="s">
        <v>1090</v>
      </c>
      <c r="C206" s="101">
        <v>1992</v>
      </c>
      <c r="D206" s="103"/>
      <c r="E206" s="267" t="s">
        <v>1920</v>
      </c>
      <c r="F206" s="190">
        <v>10</v>
      </c>
      <c r="G206" s="192">
        <v>1</v>
      </c>
      <c r="H206" s="193">
        <v>4458.8</v>
      </c>
      <c r="I206" s="193">
        <v>4458.8</v>
      </c>
      <c r="J206" s="71"/>
      <c r="K206" s="216">
        <v>198</v>
      </c>
      <c r="L206" s="99" t="s">
        <v>782</v>
      </c>
      <c r="M206" s="218">
        <f t="shared" si="48"/>
        <v>9180669.2000000011</v>
      </c>
      <c r="N206" s="216">
        <f t="shared" si="49"/>
        <v>2059</v>
      </c>
      <c r="O206" s="216">
        <v>2059</v>
      </c>
      <c r="P206" s="339"/>
      <c r="Q206" s="104"/>
      <c r="R206" s="76"/>
    </row>
    <row r="207" spans="1:18" s="1" customFormat="1" ht="37.5" x14ac:dyDescent="0.3">
      <c r="A207" s="102" t="s">
        <v>1091</v>
      </c>
      <c r="B207" s="99" t="s">
        <v>1092</v>
      </c>
      <c r="C207" s="101">
        <v>1958</v>
      </c>
      <c r="D207" s="103"/>
      <c r="E207" s="267" t="s">
        <v>1920</v>
      </c>
      <c r="F207" s="190">
        <v>5</v>
      </c>
      <c r="G207" s="192">
        <v>4</v>
      </c>
      <c r="H207" s="193">
        <v>3175.7</v>
      </c>
      <c r="I207" s="193">
        <v>3175.7</v>
      </c>
      <c r="J207" s="71"/>
      <c r="K207" s="216">
        <v>163</v>
      </c>
      <c r="L207" s="99" t="s">
        <v>768</v>
      </c>
      <c r="M207" s="218">
        <f>O207*Лист2.1!G197</f>
        <v>2202596</v>
      </c>
      <c r="N207" s="216">
        <f>M207/Лист2.1!G197</f>
        <v>2486</v>
      </c>
      <c r="O207" s="216">
        <v>2486</v>
      </c>
      <c r="P207" s="340"/>
      <c r="Q207" s="104"/>
      <c r="R207" s="76"/>
    </row>
    <row r="208" spans="1:18" s="1" customFormat="1" ht="56.25" x14ac:dyDescent="0.3">
      <c r="A208" s="102" t="s">
        <v>1093</v>
      </c>
      <c r="B208" s="99" t="s">
        <v>1094</v>
      </c>
      <c r="C208" s="101">
        <v>1958</v>
      </c>
      <c r="D208" s="103"/>
      <c r="E208" s="267" t="s">
        <v>1920</v>
      </c>
      <c r="F208" s="190">
        <v>5</v>
      </c>
      <c r="G208" s="181">
        <v>4</v>
      </c>
      <c r="H208" s="191">
        <v>3190.3</v>
      </c>
      <c r="I208" s="198">
        <v>3190.3</v>
      </c>
      <c r="J208" s="72"/>
      <c r="K208" s="216">
        <v>162</v>
      </c>
      <c r="L208" s="99" t="s">
        <v>768</v>
      </c>
      <c r="M208" s="218">
        <f>O208*Лист2.1!G198</f>
        <v>2167792</v>
      </c>
      <c r="N208" s="216">
        <f>M208/Лист2.1!G198</f>
        <v>2486</v>
      </c>
      <c r="O208" s="216">
        <v>2486</v>
      </c>
      <c r="P208" s="339"/>
      <c r="Q208" s="104"/>
      <c r="R208" s="76"/>
    </row>
    <row r="209" spans="1:18" s="1" customFormat="1" ht="37.5" x14ac:dyDescent="0.3">
      <c r="A209" s="102" t="s">
        <v>1095</v>
      </c>
      <c r="B209" s="99" t="s">
        <v>1096</v>
      </c>
      <c r="C209" s="101">
        <v>1917</v>
      </c>
      <c r="D209" s="103"/>
      <c r="E209" s="267" t="s">
        <v>1920</v>
      </c>
      <c r="F209" s="185">
        <v>4</v>
      </c>
      <c r="G209" s="185">
        <v>4</v>
      </c>
      <c r="H209" s="201">
        <v>1023.6</v>
      </c>
      <c r="I209" s="202">
        <v>1023.6</v>
      </c>
      <c r="J209" s="73"/>
      <c r="K209" s="216">
        <v>50</v>
      </c>
      <c r="L209" s="99" t="s">
        <v>768</v>
      </c>
      <c r="M209" s="218">
        <f>O209*Лист2.1!G199</f>
        <v>2620244</v>
      </c>
      <c r="N209" s="216">
        <f>M209/Лист2.1!G199</f>
        <v>2486</v>
      </c>
      <c r="O209" s="216">
        <v>2486</v>
      </c>
      <c r="P209" s="340"/>
      <c r="Q209" s="104"/>
      <c r="R209" s="76"/>
    </row>
    <row r="210" spans="1:18" s="282" customFormat="1" ht="37.5" x14ac:dyDescent="0.3">
      <c r="A210" s="102" t="s">
        <v>1097</v>
      </c>
      <c r="B210" s="99" t="s">
        <v>1098</v>
      </c>
      <c r="C210" s="101">
        <v>1935</v>
      </c>
      <c r="D210" s="103"/>
      <c r="E210" s="267" t="s">
        <v>1920</v>
      </c>
      <c r="F210" s="211">
        <v>5</v>
      </c>
      <c r="G210" s="185">
        <v>1</v>
      </c>
      <c r="H210" s="212">
        <v>1406.7</v>
      </c>
      <c r="I210" s="200">
        <v>830</v>
      </c>
      <c r="J210" s="66"/>
      <c r="K210" s="216">
        <v>25</v>
      </c>
      <c r="L210" s="468" t="s">
        <v>782</v>
      </c>
      <c r="M210" s="218">
        <f t="shared" ref="M210" si="50">H210*O210</f>
        <v>2896395.3000000003</v>
      </c>
      <c r="N210" s="467">
        <f t="shared" ref="N210" si="51">M210/H210</f>
        <v>2059</v>
      </c>
      <c r="O210" s="467">
        <v>2059</v>
      </c>
      <c r="P210" s="339"/>
      <c r="Q210" s="104"/>
      <c r="R210" s="104"/>
    </row>
    <row r="211" spans="1:18" s="282" customFormat="1" ht="37.5" x14ac:dyDescent="0.3">
      <c r="A211" s="102" t="s">
        <v>1099</v>
      </c>
      <c r="B211" s="99" t="s">
        <v>1100</v>
      </c>
      <c r="C211" s="101">
        <v>1917</v>
      </c>
      <c r="D211" s="103"/>
      <c r="E211" s="267" t="s">
        <v>1920</v>
      </c>
      <c r="F211" s="213">
        <v>4</v>
      </c>
      <c r="G211" s="199">
        <v>4</v>
      </c>
      <c r="H211" s="200">
        <v>1218.5</v>
      </c>
      <c r="I211" s="200">
        <v>1131.5</v>
      </c>
      <c r="J211" s="66"/>
      <c r="K211" s="216">
        <v>56</v>
      </c>
      <c r="L211" s="462" t="s">
        <v>769</v>
      </c>
      <c r="M211" s="218">
        <f>O211*Лист2.1!I201</f>
        <v>913875</v>
      </c>
      <c r="N211" s="467">
        <f t="shared" ref="N211" si="52">M211/H211</f>
        <v>750</v>
      </c>
      <c r="O211" s="467">
        <v>750</v>
      </c>
      <c r="P211" s="340"/>
      <c r="Q211" s="104"/>
      <c r="R211" s="104"/>
    </row>
    <row r="212" spans="1:18" s="282" customFormat="1" ht="39.950000000000003" customHeight="1" x14ac:dyDescent="0.3">
      <c r="A212" s="102" t="s">
        <v>1101</v>
      </c>
      <c r="B212" s="99" t="s">
        <v>1102</v>
      </c>
      <c r="C212" s="101">
        <v>1933</v>
      </c>
      <c r="D212" s="103"/>
      <c r="E212" s="267" t="s">
        <v>1920</v>
      </c>
      <c r="F212" s="190">
        <v>4</v>
      </c>
      <c r="G212" s="192">
        <v>2</v>
      </c>
      <c r="H212" s="193">
        <v>870.9</v>
      </c>
      <c r="I212" s="193">
        <v>870.9</v>
      </c>
      <c r="J212" s="71"/>
      <c r="K212" s="216">
        <v>36</v>
      </c>
      <c r="L212" s="473" t="s">
        <v>769</v>
      </c>
      <c r="M212" s="218">
        <f>O212*Лист2.1!I202</f>
        <v>1793183.1030999999</v>
      </c>
      <c r="N212" s="467">
        <f>M212/Лист2.1!I202</f>
        <v>1970</v>
      </c>
      <c r="O212" s="467">
        <v>1970</v>
      </c>
      <c r="P212" s="339"/>
      <c r="Q212" s="104"/>
      <c r="R212" s="104"/>
    </row>
    <row r="213" spans="1:18" s="1" customFormat="1" ht="39.950000000000003" customHeight="1" x14ac:dyDescent="0.3">
      <c r="A213" s="102" t="s">
        <v>1103</v>
      </c>
      <c r="B213" s="99" t="s">
        <v>1104</v>
      </c>
      <c r="C213" s="101">
        <v>1917</v>
      </c>
      <c r="D213" s="103"/>
      <c r="E213" s="267" t="s">
        <v>1920</v>
      </c>
      <c r="F213" s="190">
        <v>2</v>
      </c>
      <c r="G213" s="192">
        <v>2</v>
      </c>
      <c r="H213" s="193">
        <v>390.9</v>
      </c>
      <c r="I213" s="193">
        <v>389.5</v>
      </c>
      <c r="J213" s="71"/>
      <c r="K213" s="216">
        <v>19</v>
      </c>
      <c r="L213" s="99" t="s">
        <v>768</v>
      </c>
      <c r="M213" s="218">
        <f>O213*Лист2.1!G203</f>
        <v>825600.60000000009</v>
      </c>
      <c r="N213" s="216">
        <f>M213/Лист2.1!G203</f>
        <v>2486</v>
      </c>
      <c r="O213" s="216">
        <v>2486</v>
      </c>
      <c r="P213" s="340"/>
      <c r="Q213" s="104"/>
      <c r="R213" s="76"/>
    </row>
    <row r="214" spans="1:18" s="282" customFormat="1" ht="39.950000000000003" customHeight="1" x14ac:dyDescent="0.3">
      <c r="A214" s="102" t="s">
        <v>1105</v>
      </c>
      <c r="B214" s="99" t="s">
        <v>1106</v>
      </c>
      <c r="C214" s="101">
        <v>1994</v>
      </c>
      <c r="D214" s="103"/>
      <c r="E214" s="267" t="s">
        <v>1920</v>
      </c>
      <c r="F214" s="190">
        <v>6</v>
      </c>
      <c r="G214" s="192">
        <v>4</v>
      </c>
      <c r="H214" s="193">
        <v>5473.9</v>
      </c>
      <c r="I214" s="193">
        <v>4390.6000000000004</v>
      </c>
      <c r="J214" s="289"/>
      <c r="K214" s="216">
        <v>74</v>
      </c>
      <c r="L214" s="99" t="s">
        <v>782</v>
      </c>
      <c r="M214" s="218">
        <f>O214*H214</f>
        <v>11270760.1</v>
      </c>
      <c r="N214" s="216">
        <f>M214/H214</f>
        <v>2059</v>
      </c>
      <c r="O214" s="216">
        <v>2059</v>
      </c>
      <c r="P214" s="339"/>
      <c r="Q214" s="104"/>
      <c r="R214" s="104"/>
    </row>
    <row r="215" spans="1:18" s="282" customFormat="1" ht="39.950000000000003" customHeight="1" x14ac:dyDescent="0.3">
      <c r="A215" s="102" t="s">
        <v>1107</v>
      </c>
      <c r="B215" s="99" t="s">
        <v>1108</v>
      </c>
      <c r="C215" s="101">
        <v>1991</v>
      </c>
      <c r="D215" s="103"/>
      <c r="E215" s="267" t="s">
        <v>1920</v>
      </c>
      <c r="F215" s="190">
        <v>5</v>
      </c>
      <c r="G215" s="181">
        <v>2</v>
      </c>
      <c r="H215" s="191">
        <v>3700</v>
      </c>
      <c r="I215" s="182">
        <v>996.5</v>
      </c>
      <c r="J215" s="286"/>
      <c r="K215" s="216">
        <v>37</v>
      </c>
      <c r="L215" s="99" t="s">
        <v>769</v>
      </c>
      <c r="M215" s="218">
        <f>O215*Лист2.1!I205</f>
        <v>1260800</v>
      </c>
      <c r="N215" s="216">
        <f>M215/Лист2.1!I205</f>
        <v>1970</v>
      </c>
      <c r="O215" s="216">
        <v>1970</v>
      </c>
      <c r="P215" s="340"/>
      <c r="Q215" s="104"/>
      <c r="R215" s="104"/>
    </row>
    <row r="216" spans="1:18" s="1" customFormat="1" ht="39.950000000000003" customHeight="1" x14ac:dyDescent="0.3">
      <c r="A216" s="102" t="s">
        <v>1109</v>
      </c>
      <c r="B216" s="99" t="s">
        <v>1110</v>
      </c>
      <c r="C216" s="101">
        <v>1917</v>
      </c>
      <c r="D216" s="103"/>
      <c r="E216" s="267" t="s">
        <v>1920</v>
      </c>
      <c r="F216" s="190">
        <v>5</v>
      </c>
      <c r="G216" s="192">
        <v>3</v>
      </c>
      <c r="H216" s="193">
        <v>2244.3000000000002</v>
      </c>
      <c r="I216" s="193">
        <v>1122.2</v>
      </c>
      <c r="J216" s="71"/>
      <c r="K216" s="216">
        <v>85</v>
      </c>
      <c r="L216" s="99" t="s">
        <v>768</v>
      </c>
      <c r="M216" s="218">
        <f>O216*Лист2.1!G206</f>
        <v>1379730</v>
      </c>
      <c r="N216" s="216">
        <f>M216/Лист2.1!G206</f>
        <v>2486</v>
      </c>
      <c r="O216" s="216">
        <v>2486</v>
      </c>
      <c r="P216" s="339"/>
      <c r="Q216" s="104"/>
      <c r="R216" s="76"/>
    </row>
    <row r="217" spans="1:18" s="1" customFormat="1" ht="39.950000000000003" customHeight="1" x14ac:dyDescent="0.3">
      <c r="A217" s="334" t="s">
        <v>1111</v>
      </c>
      <c r="B217" s="333" t="s">
        <v>1112</v>
      </c>
      <c r="C217" s="335">
        <v>1917</v>
      </c>
      <c r="D217" s="356"/>
      <c r="E217" s="336" t="s">
        <v>1920</v>
      </c>
      <c r="F217" s="374">
        <v>4</v>
      </c>
      <c r="G217" s="337">
        <v>1</v>
      </c>
      <c r="H217" s="376">
        <v>656.1</v>
      </c>
      <c r="I217" s="331">
        <v>218.1</v>
      </c>
      <c r="J217" s="66"/>
      <c r="K217" s="332">
        <v>43</v>
      </c>
      <c r="L217" s="468" t="s">
        <v>782</v>
      </c>
      <c r="M217" s="218">
        <f>O217*H217</f>
        <v>1350909.9000000001</v>
      </c>
      <c r="N217" s="467">
        <f>M217/H217</f>
        <v>2059</v>
      </c>
      <c r="O217" s="467">
        <v>2059</v>
      </c>
      <c r="P217" s="340"/>
      <c r="Q217" s="104"/>
      <c r="R217" s="76"/>
    </row>
    <row r="218" spans="1:18" s="1" customFormat="1" ht="39.950000000000003" customHeight="1" x14ac:dyDescent="0.3">
      <c r="A218" s="102" t="s">
        <v>1997</v>
      </c>
      <c r="B218" s="99" t="s">
        <v>1998</v>
      </c>
      <c r="C218" s="156">
        <v>1917</v>
      </c>
      <c r="D218" s="455"/>
      <c r="E218" s="395" t="s">
        <v>1920</v>
      </c>
      <c r="F218" s="192">
        <v>1</v>
      </c>
      <c r="G218" s="396">
        <v>1</v>
      </c>
      <c r="H218" s="191">
        <v>656.1</v>
      </c>
      <c r="I218" s="397">
        <v>218.7</v>
      </c>
      <c r="J218" s="351"/>
      <c r="K218" s="398">
        <v>14</v>
      </c>
      <c r="L218" s="99" t="s">
        <v>768</v>
      </c>
      <c r="M218" s="218">
        <f>O218*Лист2.1!G208</f>
        <v>497200</v>
      </c>
      <c r="N218" s="398">
        <f>M218/Лист2.1!G208</f>
        <v>2486</v>
      </c>
      <c r="O218" s="398">
        <v>2486</v>
      </c>
      <c r="P218" s="339"/>
      <c r="Q218" s="104"/>
      <c r="R218" s="76"/>
    </row>
    <row r="219" spans="1:18" s="1" customFormat="1" ht="39.950000000000003" customHeight="1" x14ac:dyDescent="0.3">
      <c r="A219" s="102" t="s">
        <v>1999</v>
      </c>
      <c r="B219" s="99" t="s">
        <v>2000</v>
      </c>
      <c r="C219" s="156">
        <v>1917</v>
      </c>
      <c r="D219" s="455"/>
      <c r="E219" s="395" t="s">
        <v>1920</v>
      </c>
      <c r="F219" s="192">
        <v>1</v>
      </c>
      <c r="G219" s="396">
        <v>1</v>
      </c>
      <c r="H219" s="191">
        <v>656.1</v>
      </c>
      <c r="I219" s="397">
        <v>218.7</v>
      </c>
      <c r="J219" s="351"/>
      <c r="K219" s="398">
        <v>14</v>
      </c>
      <c r="L219" s="99" t="s">
        <v>768</v>
      </c>
      <c r="M219" s="218">
        <f>O219*Лист2.1!G209</f>
        <v>497200</v>
      </c>
      <c r="N219" s="398">
        <f>M219/Лист2.1!G209</f>
        <v>2486</v>
      </c>
      <c r="O219" s="398">
        <v>2486</v>
      </c>
      <c r="P219" s="340"/>
      <c r="Q219" s="104"/>
      <c r="R219" s="76"/>
    </row>
    <row r="220" spans="1:18" s="282" customFormat="1" ht="39.950000000000003" customHeight="1" x14ac:dyDescent="0.3">
      <c r="A220" s="102" t="s">
        <v>1113</v>
      </c>
      <c r="B220" s="99" t="s">
        <v>1114</v>
      </c>
      <c r="C220" s="101">
        <v>1939</v>
      </c>
      <c r="D220" s="103"/>
      <c r="E220" s="267" t="s">
        <v>1920</v>
      </c>
      <c r="F220" s="190">
        <v>4</v>
      </c>
      <c r="G220" s="199">
        <v>4</v>
      </c>
      <c r="H220" s="200">
        <v>3058.8</v>
      </c>
      <c r="I220" s="200">
        <v>2207.6</v>
      </c>
      <c r="J220" s="295"/>
      <c r="K220" s="216">
        <v>86</v>
      </c>
      <c r="L220" s="99" t="s">
        <v>769</v>
      </c>
      <c r="M220" s="218">
        <f>O220*Лист2.1!I210</f>
        <v>6524640</v>
      </c>
      <c r="N220" s="216">
        <f>M220/Лист2.1!I210</f>
        <v>1970</v>
      </c>
      <c r="O220" s="216">
        <v>1970</v>
      </c>
      <c r="P220" s="339"/>
      <c r="Q220" s="104"/>
      <c r="R220" s="104"/>
    </row>
    <row r="221" spans="1:18" s="1" customFormat="1" ht="39.950000000000003" customHeight="1" x14ac:dyDescent="0.3">
      <c r="A221" s="102" t="s">
        <v>1115</v>
      </c>
      <c r="B221" s="99" t="s">
        <v>1116</v>
      </c>
      <c r="C221" s="101">
        <v>1975</v>
      </c>
      <c r="D221" s="103"/>
      <c r="E221" s="267" t="s">
        <v>1919</v>
      </c>
      <c r="F221" s="190">
        <v>5</v>
      </c>
      <c r="G221" s="199">
        <v>6</v>
      </c>
      <c r="H221" s="200">
        <v>6035.1</v>
      </c>
      <c r="I221" s="200">
        <v>4285</v>
      </c>
      <c r="J221" s="66"/>
      <c r="K221" s="216">
        <v>173</v>
      </c>
      <c r="L221" s="99" t="s">
        <v>768</v>
      </c>
      <c r="M221" s="218">
        <f>O221*Лист2.1!G211</f>
        <v>1999008</v>
      </c>
      <c r="N221" s="216">
        <f>M221/Лист2.1!G211</f>
        <v>1584</v>
      </c>
      <c r="O221" s="216">
        <v>1584</v>
      </c>
      <c r="P221" s="340"/>
      <c r="Q221" s="104"/>
      <c r="R221" s="76"/>
    </row>
    <row r="222" spans="1:18" s="1" customFormat="1" ht="57.75" customHeight="1" x14ac:dyDescent="0.3">
      <c r="A222" s="102" t="s">
        <v>1117</v>
      </c>
      <c r="B222" s="99" t="s">
        <v>1118</v>
      </c>
      <c r="C222" s="101">
        <v>1990</v>
      </c>
      <c r="D222" s="103"/>
      <c r="E222" s="267" t="s">
        <v>1919</v>
      </c>
      <c r="F222" s="190">
        <v>9</v>
      </c>
      <c r="G222" s="199">
        <v>2</v>
      </c>
      <c r="H222" s="200">
        <v>5477</v>
      </c>
      <c r="I222" s="200">
        <v>3757</v>
      </c>
      <c r="J222" s="66"/>
      <c r="K222" s="216">
        <v>181</v>
      </c>
      <c r="L222" s="469" t="s">
        <v>835</v>
      </c>
      <c r="M222" s="218">
        <f>O222*Лист2.1!E212</f>
        <v>3600000</v>
      </c>
      <c r="N222" s="216">
        <f>M222/Лист2.1!E212</f>
        <v>1800000</v>
      </c>
      <c r="O222" s="216">
        <v>1800000</v>
      </c>
      <c r="P222" s="339"/>
      <c r="Q222" s="104"/>
      <c r="R222" s="76"/>
    </row>
    <row r="223" spans="1:18" s="1" customFormat="1" ht="45" customHeight="1" x14ac:dyDescent="0.3">
      <c r="A223" s="102" t="s">
        <v>1119</v>
      </c>
      <c r="B223" s="99" t="s">
        <v>1120</v>
      </c>
      <c r="C223" s="101">
        <v>1974</v>
      </c>
      <c r="D223" s="103">
        <v>2011</v>
      </c>
      <c r="E223" s="267" t="s">
        <v>1920</v>
      </c>
      <c r="F223" s="190">
        <v>5</v>
      </c>
      <c r="G223" s="199">
        <v>11</v>
      </c>
      <c r="H223" s="200">
        <v>9327</v>
      </c>
      <c r="I223" s="200">
        <v>8594.7000000000007</v>
      </c>
      <c r="J223" s="66"/>
      <c r="K223" s="216">
        <v>402</v>
      </c>
      <c r="L223" s="99" t="s">
        <v>768</v>
      </c>
      <c r="M223" s="218">
        <f>O223*Лист2.1!G213</f>
        <v>5839614</v>
      </c>
      <c r="N223" s="216">
        <f>M223/Лист2.1!G213</f>
        <v>2486</v>
      </c>
      <c r="O223" s="216">
        <v>2486</v>
      </c>
      <c r="P223" s="340"/>
      <c r="Q223" s="104"/>
      <c r="R223" s="76"/>
    </row>
    <row r="224" spans="1:18" s="1" customFormat="1" ht="45" customHeight="1" x14ac:dyDescent="0.3">
      <c r="A224" s="102" t="s">
        <v>1121</v>
      </c>
      <c r="B224" s="99" t="s">
        <v>1122</v>
      </c>
      <c r="C224" s="101">
        <v>1953</v>
      </c>
      <c r="D224" s="103"/>
      <c r="E224" s="267" t="s">
        <v>1920</v>
      </c>
      <c r="F224" s="190">
        <v>2</v>
      </c>
      <c r="G224" s="199">
        <v>2</v>
      </c>
      <c r="H224" s="200">
        <v>622.79999999999995</v>
      </c>
      <c r="I224" s="200">
        <v>627.5</v>
      </c>
      <c r="J224" s="66"/>
      <c r="K224" s="216">
        <v>26</v>
      </c>
      <c r="L224" s="99" t="s">
        <v>768</v>
      </c>
      <c r="M224" s="218">
        <f>O224*Лист2.1!G214</f>
        <v>1619877.6</v>
      </c>
      <c r="N224" s="216">
        <f>M224/Лист2.1!G214</f>
        <v>2486</v>
      </c>
      <c r="O224" s="216">
        <v>2486</v>
      </c>
      <c r="P224" s="339"/>
      <c r="Q224" s="104"/>
      <c r="R224" s="76"/>
    </row>
    <row r="225" spans="1:18" s="1" customFormat="1" ht="45" customHeight="1" x14ac:dyDescent="0.3">
      <c r="A225" s="102" t="s">
        <v>1123</v>
      </c>
      <c r="B225" s="99" t="s">
        <v>1124</v>
      </c>
      <c r="C225" s="101">
        <v>1960</v>
      </c>
      <c r="D225" s="103"/>
      <c r="E225" s="267" t="s">
        <v>1920</v>
      </c>
      <c r="F225" s="190">
        <v>2</v>
      </c>
      <c r="G225" s="199">
        <v>3</v>
      </c>
      <c r="H225" s="200">
        <v>1005.1</v>
      </c>
      <c r="I225" s="200">
        <v>827.7</v>
      </c>
      <c r="J225" s="66"/>
      <c r="K225" s="216">
        <v>60</v>
      </c>
      <c r="L225" s="99" t="s">
        <v>768</v>
      </c>
      <c r="M225" s="218">
        <f>O225*Лист2.1!G215</f>
        <v>2560580</v>
      </c>
      <c r="N225" s="216">
        <f>M225/Лист2.1!G215</f>
        <v>2486</v>
      </c>
      <c r="O225" s="216">
        <v>2486</v>
      </c>
      <c r="P225" s="340"/>
      <c r="Q225" s="104"/>
      <c r="R225" s="76"/>
    </row>
    <row r="226" spans="1:18" s="282" customFormat="1" ht="45" customHeight="1" x14ac:dyDescent="0.3">
      <c r="A226" s="334" t="s">
        <v>1125</v>
      </c>
      <c r="B226" s="333" t="s">
        <v>1126</v>
      </c>
      <c r="C226" s="335">
        <v>1957</v>
      </c>
      <c r="D226" s="356"/>
      <c r="E226" s="336" t="s">
        <v>1920</v>
      </c>
      <c r="F226" s="366">
        <v>2</v>
      </c>
      <c r="G226" s="366">
        <v>2</v>
      </c>
      <c r="H226" s="376">
        <v>722.6</v>
      </c>
      <c r="I226" s="331">
        <v>388</v>
      </c>
      <c r="J226" s="295"/>
      <c r="K226" s="332">
        <v>32</v>
      </c>
      <c r="L226" s="333" t="s">
        <v>769</v>
      </c>
      <c r="M226" s="355">
        <f>O226*Лист2.1!I216</f>
        <v>882757</v>
      </c>
      <c r="N226" s="332">
        <f>M226/Лист2.1!I216</f>
        <v>1970</v>
      </c>
      <c r="O226" s="332">
        <v>1970</v>
      </c>
      <c r="P226" s="339"/>
      <c r="Q226" s="104"/>
      <c r="R226" s="104"/>
    </row>
    <row r="227" spans="1:18" s="282" customFormat="1" ht="45" customHeight="1" x14ac:dyDescent="0.3">
      <c r="A227" s="102" t="s">
        <v>2001</v>
      </c>
      <c r="B227" s="99" t="s">
        <v>2002</v>
      </c>
      <c r="C227" s="274">
        <v>1993</v>
      </c>
      <c r="D227" s="455"/>
      <c r="E227" s="395" t="s">
        <v>1920</v>
      </c>
      <c r="F227" s="185">
        <v>3</v>
      </c>
      <c r="G227" s="185">
        <v>4</v>
      </c>
      <c r="H227" s="191">
        <v>3345.4</v>
      </c>
      <c r="I227" s="397">
        <v>1560.1</v>
      </c>
      <c r="J227" s="352"/>
      <c r="K227" s="398">
        <v>75</v>
      </c>
      <c r="L227" s="99" t="s">
        <v>768</v>
      </c>
      <c r="M227" s="218">
        <f>O227*Лист2.1!G217</f>
        <v>1311552</v>
      </c>
      <c r="N227" s="398">
        <f>M227/Лист2.1!G217</f>
        <v>1584</v>
      </c>
      <c r="O227" s="398">
        <v>1584</v>
      </c>
      <c r="P227" s="340"/>
      <c r="Q227" s="104"/>
      <c r="R227" s="104"/>
    </row>
    <row r="228" spans="1:18" ht="45" customHeight="1" x14ac:dyDescent="0.3">
      <c r="A228" s="102" t="s">
        <v>1127</v>
      </c>
      <c r="B228" s="99" t="s">
        <v>1128</v>
      </c>
      <c r="C228" s="101">
        <v>1917</v>
      </c>
      <c r="D228" s="103"/>
      <c r="E228" s="267" t="s">
        <v>1926</v>
      </c>
      <c r="F228" s="185">
        <v>1</v>
      </c>
      <c r="G228" s="185">
        <v>2</v>
      </c>
      <c r="H228" s="201">
        <v>173.3</v>
      </c>
      <c r="I228" s="202">
        <v>173.3</v>
      </c>
      <c r="J228" s="73"/>
      <c r="K228" s="216">
        <v>11</v>
      </c>
      <c r="L228" s="99" t="s">
        <v>782</v>
      </c>
      <c r="M228" s="218">
        <f t="shared" ref="M228" si="53">H228*O228</f>
        <v>356824.7</v>
      </c>
      <c r="N228" s="216">
        <f t="shared" ref="N228" si="54">M228/H228</f>
        <v>2059</v>
      </c>
      <c r="O228" s="216">
        <v>2059</v>
      </c>
      <c r="P228" s="339"/>
      <c r="R228" s="76"/>
    </row>
    <row r="229" spans="1:18" s="327" customFormat="1" ht="45" customHeight="1" x14ac:dyDescent="0.3">
      <c r="A229" s="323" t="s">
        <v>1129</v>
      </c>
      <c r="B229" s="278" t="s">
        <v>1130</v>
      </c>
      <c r="C229" s="324">
        <v>1917</v>
      </c>
      <c r="D229" s="325"/>
      <c r="E229" s="326" t="s">
        <v>1920</v>
      </c>
      <c r="F229" s="199">
        <v>2</v>
      </c>
      <c r="G229" s="199">
        <v>1</v>
      </c>
      <c r="H229" s="200">
        <v>375.9</v>
      </c>
      <c r="I229" s="200">
        <v>375.9</v>
      </c>
      <c r="J229" s="66"/>
      <c r="K229" s="216">
        <v>21</v>
      </c>
      <c r="L229" s="278" t="s">
        <v>769</v>
      </c>
      <c r="M229" s="218">
        <f>O229*Лист2.1!I219</f>
        <v>985000</v>
      </c>
      <c r="N229" s="216">
        <f>M229/Лист2.1!I219</f>
        <v>1970</v>
      </c>
      <c r="O229" s="216">
        <v>1970</v>
      </c>
      <c r="P229" s="340"/>
      <c r="Q229" s="104"/>
      <c r="R229" s="104"/>
    </row>
    <row r="230" spans="1:18" s="327" customFormat="1" ht="45" customHeight="1" x14ac:dyDescent="0.3">
      <c r="A230" s="323" t="s">
        <v>1131</v>
      </c>
      <c r="B230" s="278" t="s">
        <v>1132</v>
      </c>
      <c r="C230" s="324">
        <v>1917</v>
      </c>
      <c r="D230" s="325"/>
      <c r="E230" s="326" t="s">
        <v>1920</v>
      </c>
      <c r="F230" s="199">
        <v>2</v>
      </c>
      <c r="G230" s="199">
        <v>2</v>
      </c>
      <c r="H230" s="200">
        <v>346.3</v>
      </c>
      <c r="I230" s="200">
        <v>346.3</v>
      </c>
      <c r="J230" s="66"/>
      <c r="K230" s="216">
        <v>31</v>
      </c>
      <c r="L230" s="278" t="s">
        <v>769</v>
      </c>
      <c r="M230" s="218">
        <f>O230*Лист2.1!I220</f>
        <v>1465680</v>
      </c>
      <c r="N230" s="216">
        <f>M230/Лист2.1!I220</f>
        <v>1970</v>
      </c>
      <c r="O230" s="216">
        <v>1970</v>
      </c>
      <c r="P230" s="339"/>
      <c r="Q230" s="104"/>
      <c r="R230" s="104"/>
    </row>
    <row r="231" spans="1:18" s="282" customFormat="1" ht="45" customHeight="1" x14ac:dyDescent="0.3">
      <c r="A231" s="102" t="s">
        <v>1133</v>
      </c>
      <c r="B231" s="99" t="s">
        <v>1134</v>
      </c>
      <c r="C231" s="101">
        <v>1917</v>
      </c>
      <c r="D231" s="103"/>
      <c r="E231" s="267" t="s">
        <v>1920</v>
      </c>
      <c r="F231" s="304">
        <v>2</v>
      </c>
      <c r="G231" s="185">
        <v>2</v>
      </c>
      <c r="H231" s="305">
        <v>194.9</v>
      </c>
      <c r="I231" s="186">
        <v>194.9</v>
      </c>
      <c r="J231" s="69"/>
      <c r="K231" s="216">
        <v>25</v>
      </c>
      <c r="L231" s="99" t="s">
        <v>769</v>
      </c>
      <c r="M231" s="218">
        <f>O231*Лист2.1!I221</f>
        <v>591000</v>
      </c>
      <c r="N231" s="216">
        <f>M231/Лист2.1!I221</f>
        <v>1970</v>
      </c>
      <c r="O231" s="216">
        <v>1970</v>
      </c>
      <c r="P231" s="340"/>
      <c r="Q231" s="104"/>
      <c r="R231" s="104"/>
    </row>
    <row r="232" spans="1:18" s="282" customFormat="1" ht="45" customHeight="1" x14ac:dyDescent="0.3">
      <c r="A232" s="102" t="s">
        <v>1135</v>
      </c>
      <c r="B232" s="99" t="s">
        <v>1136</v>
      </c>
      <c r="C232" s="101">
        <v>1958</v>
      </c>
      <c r="D232" s="103"/>
      <c r="E232" s="267" t="s">
        <v>1920</v>
      </c>
      <c r="F232" s="190">
        <v>4</v>
      </c>
      <c r="G232" s="192">
        <v>2</v>
      </c>
      <c r="H232" s="193">
        <v>1435.8</v>
      </c>
      <c r="I232" s="193">
        <v>1435.8</v>
      </c>
      <c r="J232" s="71"/>
      <c r="K232" s="216">
        <v>47</v>
      </c>
      <c r="L232" s="99" t="s">
        <v>769</v>
      </c>
      <c r="M232" s="218">
        <f>O232*Лист2.1!I222</f>
        <v>1635100</v>
      </c>
      <c r="N232" s="216">
        <f>M232/Лист2.1!I222</f>
        <v>1970</v>
      </c>
      <c r="O232" s="216">
        <v>1970</v>
      </c>
      <c r="P232" s="339"/>
      <c r="Q232" s="104"/>
      <c r="R232" s="104"/>
    </row>
    <row r="233" spans="1:18" s="282" customFormat="1" ht="45" customHeight="1" x14ac:dyDescent="0.3">
      <c r="A233" s="102" t="s">
        <v>1137</v>
      </c>
      <c r="B233" s="99" t="s">
        <v>1138</v>
      </c>
      <c r="C233" s="101">
        <v>2011</v>
      </c>
      <c r="D233" s="103"/>
      <c r="E233" s="267" t="s">
        <v>1920</v>
      </c>
      <c r="F233" s="183">
        <v>5</v>
      </c>
      <c r="G233" s="190"/>
      <c r="H233" s="200">
        <v>3733.8</v>
      </c>
      <c r="I233" s="191">
        <v>3733.8</v>
      </c>
      <c r="J233" s="64"/>
      <c r="K233" s="216">
        <v>15</v>
      </c>
      <c r="L233" s="99" t="s">
        <v>782</v>
      </c>
      <c r="M233" s="218">
        <f t="shared" ref="M233" si="55">H233*O233</f>
        <v>7687894.2000000002</v>
      </c>
      <c r="N233" s="216">
        <f t="shared" ref="N233" si="56">M233/H233</f>
        <v>2059</v>
      </c>
      <c r="O233" s="216">
        <v>2059</v>
      </c>
      <c r="P233" s="340"/>
      <c r="Q233" s="104"/>
      <c r="R233" s="104"/>
    </row>
    <row r="234" spans="1:18" s="282" customFormat="1" ht="45" customHeight="1" x14ac:dyDescent="0.3">
      <c r="A234" s="102" t="s">
        <v>1139</v>
      </c>
      <c r="B234" s="99" t="s">
        <v>1140</v>
      </c>
      <c r="C234" s="101">
        <v>1958</v>
      </c>
      <c r="D234" s="103"/>
      <c r="E234" s="267" t="s">
        <v>1920</v>
      </c>
      <c r="F234" s="192">
        <v>4</v>
      </c>
      <c r="G234" s="199">
        <v>3</v>
      </c>
      <c r="H234" s="194">
        <v>2293.1</v>
      </c>
      <c r="I234" s="191">
        <v>2021.5</v>
      </c>
      <c r="J234" s="64"/>
      <c r="K234" s="216">
        <v>63</v>
      </c>
      <c r="L234" s="468" t="s">
        <v>769</v>
      </c>
      <c r="M234" s="218">
        <f>O234*Лист2.1!I224</f>
        <v>1719825</v>
      </c>
      <c r="N234" s="467">
        <f>M234/Лист2.1!I224</f>
        <v>750</v>
      </c>
      <c r="O234" s="467">
        <v>750</v>
      </c>
      <c r="P234" s="339"/>
      <c r="Q234" s="104"/>
      <c r="R234" s="104"/>
    </row>
    <row r="235" spans="1:18" s="282" customFormat="1" ht="45" customHeight="1" x14ac:dyDescent="0.3">
      <c r="A235" s="102" t="s">
        <v>1141</v>
      </c>
      <c r="B235" s="99" t="s">
        <v>1142</v>
      </c>
      <c r="C235" s="101">
        <v>1931</v>
      </c>
      <c r="D235" s="103"/>
      <c r="E235" s="267" t="s">
        <v>1920</v>
      </c>
      <c r="F235" s="192">
        <v>3</v>
      </c>
      <c r="G235" s="214">
        <v>1</v>
      </c>
      <c r="H235" s="191">
        <v>478.9</v>
      </c>
      <c r="I235" s="191">
        <v>478.9</v>
      </c>
      <c r="J235" s="191">
        <v>478.9</v>
      </c>
      <c r="K235" s="216">
        <v>20</v>
      </c>
      <c r="L235" s="99" t="s">
        <v>769</v>
      </c>
      <c r="M235" s="218">
        <f>O235*Лист2.1!I225</f>
        <v>1134720</v>
      </c>
      <c r="N235" s="216">
        <f>M235/Лист2.1!I225</f>
        <v>1970</v>
      </c>
      <c r="O235" s="216">
        <v>1970</v>
      </c>
      <c r="P235" s="340"/>
      <c r="Q235" s="104"/>
      <c r="R235" s="104"/>
    </row>
    <row r="236" spans="1:18" s="282" customFormat="1" ht="45" customHeight="1" x14ac:dyDescent="0.3">
      <c r="A236" s="102" t="s">
        <v>1143</v>
      </c>
      <c r="B236" s="99" t="s">
        <v>1144</v>
      </c>
      <c r="C236" s="101">
        <v>1951</v>
      </c>
      <c r="D236" s="103"/>
      <c r="E236" s="267" t="s">
        <v>1920</v>
      </c>
      <c r="F236" s="185">
        <v>3</v>
      </c>
      <c r="G236" s="185">
        <v>3</v>
      </c>
      <c r="H236" s="201">
        <v>1840.6</v>
      </c>
      <c r="I236" s="202">
        <v>1840.6</v>
      </c>
      <c r="J236" s="73"/>
      <c r="K236" s="216">
        <v>51</v>
      </c>
      <c r="L236" s="99" t="s">
        <v>769</v>
      </c>
      <c r="M236" s="218">
        <f>O236*Лист2.1!I226</f>
        <v>3025723</v>
      </c>
      <c r="N236" s="216">
        <f>M236/Лист2.1!I226</f>
        <v>1969.9999999999998</v>
      </c>
      <c r="O236" s="216">
        <v>1970</v>
      </c>
      <c r="P236" s="339"/>
      <c r="Q236" s="104"/>
      <c r="R236" s="104"/>
    </row>
    <row r="237" spans="1:18" s="282" customFormat="1" ht="45" customHeight="1" x14ac:dyDescent="0.3">
      <c r="A237" s="102" t="s">
        <v>1145</v>
      </c>
      <c r="B237" s="99" t="s">
        <v>1146</v>
      </c>
      <c r="C237" s="101">
        <v>1917</v>
      </c>
      <c r="D237" s="103"/>
      <c r="E237" s="267" t="s">
        <v>1920</v>
      </c>
      <c r="F237" s="195">
        <v>4</v>
      </c>
      <c r="G237" s="196">
        <v>4</v>
      </c>
      <c r="H237" s="179">
        <v>2963.2</v>
      </c>
      <c r="I237" s="197">
        <v>1728.1</v>
      </c>
      <c r="J237" s="67"/>
      <c r="K237" s="216">
        <v>105</v>
      </c>
      <c r="L237" s="99" t="s">
        <v>769</v>
      </c>
      <c r="M237" s="218">
        <f>O237*Лист2.1!I227</f>
        <v>3719360</v>
      </c>
      <c r="N237" s="216">
        <f>M237/Лист2.1!I227</f>
        <v>1970</v>
      </c>
      <c r="O237" s="216">
        <v>1970</v>
      </c>
      <c r="P237" s="340"/>
      <c r="Q237" s="104"/>
      <c r="R237" s="104"/>
    </row>
    <row r="238" spans="1:18" s="282" customFormat="1" ht="45" customHeight="1" x14ac:dyDescent="0.3">
      <c r="A238" s="102" t="s">
        <v>1147</v>
      </c>
      <c r="B238" s="99" t="s">
        <v>1148</v>
      </c>
      <c r="C238" s="101">
        <v>1975</v>
      </c>
      <c r="D238" s="103"/>
      <c r="E238" s="267" t="s">
        <v>1920</v>
      </c>
      <c r="F238" s="209">
        <v>14</v>
      </c>
      <c r="G238" s="199">
        <v>1</v>
      </c>
      <c r="H238" s="210">
        <v>5490.3</v>
      </c>
      <c r="I238" s="200">
        <v>5490.3</v>
      </c>
      <c r="J238" s="66"/>
      <c r="K238" s="216">
        <v>177</v>
      </c>
      <c r="L238" s="99" t="s">
        <v>769</v>
      </c>
      <c r="M238" s="218">
        <f>O238*Лист2.1!I228</f>
        <v>8274000</v>
      </c>
      <c r="N238" s="216">
        <f>M238/Лист2.1!I228</f>
        <v>1970</v>
      </c>
      <c r="O238" s="216">
        <v>1970</v>
      </c>
      <c r="P238" s="339"/>
      <c r="Q238" s="104"/>
      <c r="R238" s="104"/>
    </row>
    <row r="239" spans="1:18" ht="64.5" customHeight="1" x14ac:dyDescent="0.3">
      <c r="A239" s="102" t="s">
        <v>1149</v>
      </c>
      <c r="B239" s="99" t="s">
        <v>1150</v>
      </c>
      <c r="C239" s="101">
        <v>1975</v>
      </c>
      <c r="D239" s="103"/>
      <c r="E239" s="267" t="s">
        <v>1920</v>
      </c>
      <c r="F239" s="190">
        <v>14</v>
      </c>
      <c r="G239" s="199">
        <v>1</v>
      </c>
      <c r="H239" s="200">
        <v>7118.5</v>
      </c>
      <c r="I239" s="200">
        <v>7118.5</v>
      </c>
      <c r="J239" s="66"/>
      <c r="K239" s="216">
        <v>177</v>
      </c>
      <c r="L239" s="469" t="s">
        <v>835</v>
      </c>
      <c r="M239" s="218">
        <f>O239*Лист2.1!E229</f>
        <v>3600000</v>
      </c>
      <c r="N239" s="216">
        <f>M239/Лист2.1!E229</f>
        <v>1800000</v>
      </c>
      <c r="O239" s="216">
        <v>1800000</v>
      </c>
      <c r="P239" s="340"/>
      <c r="R239" s="76"/>
    </row>
    <row r="240" spans="1:18" s="282" customFormat="1" ht="39.950000000000003" customHeight="1" x14ac:dyDescent="0.3">
      <c r="A240" s="102" t="s">
        <v>1151</v>
      </c>
      <c r="B240" s="99" t="s">
        <v>1152</v>
      </c>
      <c r="C240" s="101">
        <v>1973</v>
      </c>
      <c r="D240" s="103"/>
      <c r="E240" s="267" t="s">
        <v>1920</v>
      </c>
      <c r="F240" s="192">
        <v>5</v>
      </c>
      <c r="G240" s="199">
        <v>3</v>
      </c>
      <c r="H240" s="191">
        <v>2998.2</v>
      </c>
      <c r="I240" s="200">
        <v>2122.3000000000002</v>
      </c>
      <c r="J240" s="66"/>
      <c r="K240" s="216">
        <v>70</v>
      </c>
      <c r="L240" s="99" t="s">
        <v>769</v>
      </c>
      <c r="M240" s="218">
        <f>O240*Лист2.1!I230</f>
        <v>5673600</v>
      </c>
      <c r="N240" s="216">
        <f>M240/Лист2.1!I230</f>
        <v>1970</v>
      </c>
      <c r="O240" s="216">
        <v>1970</v>
      </c>
      <c r="P240" s="339"/>
      <c r="Q240" s="104"/>
      <c r="R240" s="104"/>
    </row>
    <row r="241" spans="1:18" s="282" customFormat="1" ht="39.950000000000003" customHeight="1" x14ac:dyDescent="0.3">
      <c r="A241" s="102" t="s">
        <v>1153</v>
      </c>
      <c r="B241" s="99" t="s">
        <v>1154</v>
      </c>
      <c r="C241" s="101">
        <v>1953</v>
      </c>
      <c r="D241" s="103"/>
      <c r="E241" s="267" t="s">
        <v>1920</v>
      </c>
      <c r="F241" s="181">
        <v>4</v>
      </c>
      <c r="G241" s="181">
        <v>3</v>
      </c>
      <c r="H241" s="182">
        <v>2580.3000000000002</v>
      </c>
      <c r="I241" s="182">
        <v>1648.1</v>
      </c>
      <c r="J241" s="68"/>
      <c r="K241" s="216">
        <v>68</v>
      </c>
      <c r="L241" s="99" t="s">
        <v>769</v>
      </c>
      <c r="M241" s="218">
        <f>O241*Лист2.1!I231</f>
        <v>4826500</v>
      </c>
      <c r="N241" s="216">
        <f>M241/Лист2.1!I231</f>
        <v>1970</v>
      </c>
      <c r="O241" s="216">
        <v>1970</v>
      </c>
      <c r="P241" s="340"/>
      <c r="Q241" s="104"/>
      <c r="R241" s="104"/>
    </row>
    <row r="242" spans="1:18" s="282" customFormat="1" ht="39.950000000000003" customHeight="1" x14ac:dyDescent="0.3">
      <c r="A242" s="102" t="s">
        <v>1155</v>
      </c>
      <c r="B242" s="99" t="s">
        <v>1156</v>
      </c>
      <c r="C242" s="101">
        <v>1959</v>
      </c>
      <c r="D242" s="103"/>
      <c r="E242" s="267" t="s">
        <v>1920</v>
      </c>
      <c r="F242" s="181">
        <v>2</v>
      </c>
      <c r="G242" s="181">
        <v>1</v>
      </c>
      <c r="H242" s="182">
        <v>733.6</v>
      </c>
      <c r="I242" s="182">
        <v>418</v>
      </c>
      <c r="J242" s="286"/>
      <c r="K242" s="216">
        <v>26</v>
      </c>
      <c r="L242" s="99" t="s">
        <v>769</v>
      </c>
      <c r="M242" s="218">
        <f>O242*Лист2.1!I232</f>
        <v>843160</v>
      </c>
      <c r="N242" s="216">
        <f>M242/Лист2.1!I232</f>
        <v>1970</v>
      </c>
      <c r="O242" s="216">
        <v>1970</v>
      </c>
      <c r="P242" s="339"/>
      <c r="Q242" s="104"/>
      <c r="R242" s="104"/>
    </row>
    <row r="243" spans="1:18" ht="39.950000000000003" customHeight="1" x14ac:dyDescent="0.3">
      <c r="A243" s="102" t="s">
        <v>1157</v>
      </c>
      <c r="B243" s="99" t="s">
        <v>1158</v>
      </c>
      <c r="C243" s="101">
        <v>1967</v>
      </c>
      <c r="D243" s="103"/>
      <c r="E243" s="267" t="s">
        <v>1920</v>
      </c>
      <c r="F243" s="181">
        <v>5</v>
      </c>
      <c r="G243" s="181">
        <v>4</v>
      </c>
      <c r="H243" s="182">
        <v>3506.9</v>
      </c>
      <c r="I243" s="182">
        <v>2700</v>
      </c>
      <c r="J243" s="68"/>
      <c r="K243" s="216">
        <v>117</v>
      </c>
      <c r="L243" s="99" t="s">
        <v>768</v>
      </c>
      <c r="M243" s="218">
        <f>O243*Лист2.1!G233</f>
        <v>3025462</v>
      </c>
      <c r="N243" s="216">
        <f>M243/Лист2.1!G233</f>
        <v>2486</v>
      </c>
      <c r="O243" s="216">
        <v>2486</v>
      </c>
      <c r="P243" s="340"/>
      <c r="R243" s="76"/>
    </row>
    <row r="244" spans="1:18" ht="39.950000000000003" customHeight="1" x14ac:dyDescent="0.3">
      <c r="A244" s="102" t="s">
        <v>1159</v>
      </c>
      <c r="B244" s="99" t="s">
        <v>1160</v>
      </c>
      <c r="C244" s="101">
        <v>1985</v>
      </c>
      <c r="D244" s="103"/>
      <c r="E244" s="267" t="s">
        <v>1920</v>
      </c>
      <c r="F244" s="181">
        <v>8</v>
      </c>
      <c r="G244" s="181">
        <v>2</v>
      </c>
      <c r="H244" s="182">
        <v>1473.5</v>
      </c>
      <c r="I244" s="182">
        <v>1450.3</v>
      </c>
      <c r="J244" s="68"/>
      <c r="K244" s="216">
        <v>61</v>
      </c>
      <c r="L244" s="99" t="s">
        <v>768</v>
      </c>
      <c r="M244" s="218">
        <f>O244*Лист2.1!G234</f>
        <v>663062.4</v>
      </c>
      <c r="N244" s="216">
        <f>M244/Лист2.1!G234</f>
        <v>1584</v>
      </c>
      <c r="O244" s="216">
        <v>1584</v>
      </c>
      <c r="P244" s="339"/>
      <c r="R244" s="76"/>
    </row>
    <row r="245" spans="1:18" ht="39.950000000000003" customHeight="1" x14ac:dyDescent="0.3">
      <c r="A245" s="102" t="s">
        <v>1161</v>
      </c>
      <c r="B245" s="99" t="s">
        <v>1162</v>
      </c>
      <c r="C245" s="101">
        <v>1969</v>
      </c>
      <c r="D245" s="103"/>
      <c r="E245" s="267" t="s">
        <v>1920</v>
      </c>
      <c r="F245" s="181">
        <v>5</v>
      </c>
      <c r="G245" s="181">
        <v>4</v>
      </c>
      <c r="H245" s="182">
        <v>3268.5</v>
      </c>
      <c r="I245" s="182">
        <v>1775.6</v>
      </c>
      <c r="J245" s="68"/>
      <c r="K245" s="216">
        <v>121</v>
      </c>
      <c r="L245" s="99" t="s">
        <v>768</v>
      </c>
      <c r="M245" s="218">
        <f>O245*Лист2.1!G235</f>
        <v>2167046.2000000002</v>
      </c>
      <c r="N245" s="216">
        <f>M245/Лист2.1!G235</f>
        <v>2486</v>
      </c>
      <c r="O245" s="216">
        <v>2486</v>
      </c>
      <c r="P245" s="340"/>
      <c r="R245" s="76"/>
    </row>
    <row r="246" spans="1:18" ht="39.950000000000003" customHeight="1" x14ac:dyDescent="0.3">
      <c r="A246" s="102" t="s">
        <v>1163</v>
      </c>
      <c r="B246" s="99" t="s">
        <v>1164</v>
      </c>
      <c r="C246" s="101">
        <v>1973</v>
      </c>
      <c r="D246" s="103">
        <v>2008</v>
      </c>
      <c r="E246" s="267" t="s">
        <v>1919</v>
      </c>
      <c r="F246" s="181">
        <v>9</v>
      </c>
      <c r="G246" s="181">
        <v>4</v>
      </c>
      <c r="H246" s="182">
        <v>7608.4</v>
      </c>
      <c r="I246" s="182">
        <v>6653</v>
      </c>
      <c r="J246" s="68"/>
      <c r="K246" s="216">
        <v>276</v>
      </c>
      <c r="L246" s="99" t="s">
        <v>768</v>
      </c>
      <c r="M246" s="218">
        <f>O246*Лист2.1!G236</f>
        <v>1926777.6</v>
      </c>
      <c r="N246" s="216">
        <f>M246/Лист2.1!G236</f>
        <v>1584</v>
      </c>
      <c r="O246" s="216">
        <v>1584</v>
      </c>
      <c r="P246" s="339"/>
      <c r="R246" s="76"/>
    </row>
    <row r="247" spans="1:18" ht="39.950000000000003" customHeight="1" x14ac:dyDescent="0.3">
      <c r="A247" s="102" t="s">
        <v>1165</v>
      </c>
      <c r="B247" s="99" t="s">
        <v>1166</v>
      </c>
      <c r="C247" s="101">
        <v>1977</v>
      </c>
      <c r="D247" s="103"/>
      <c r="E247" s="267" t="s">
        <v>1919</v>
      </c>
      <c r="F247" s="181">
        <v>9</v>
      </c>
      <c r="G247" s="181">
        <v>4</v>
      </c>
      <c r="H247" s="182">
        <v>8586.6</v>
      </c>
      <c r="I247" s="182">
        <v>6339.9</v>
      </c>
      <c r="J247" s="68"/>
      <c r="K247" s="216">
        <v>276</v>
      </c>
      <c r="L247" s="99" t="s">
        <v>782</v>
      </c>
      <c r="M247" s="218">
        <f t="shared" ref="M247" si="57">H247*O247</f>
        <v>17679809.400000002</v>
      </c>
      <c r="N247" s="216">
        <f t="shared" ref="N247" si="58">M247/H247</f>
        <v>2059</v>
      </c>
      <c r="O247" s="216">
        <v>2059</v>
      </c>
      <c r="P247" s="340"/>
      <c r="R247" s="76"/>
    </row>
    <row r="248" spans="1:18" ht="39.950000000000003" customHeight="1" x14ac:dyDescent="0.3">
      <c r="A248" s="334" t="s">
        <v>1167</v>
      </c>
      <c r="B248" s="333" t="s">
        <v>1168</v>
      </c>
      <c r="C248" s="335">
        <v>1950</v>
      </c>
      <c r="D248" s="356"/>
      <c r="E248" s="336" t="s">
        <v>1923</v>
      </c>
      <c r="F248" s="366">
        <v>2</v>
      </c>
      <c r="G248" s="366">
        <v>1</v>
      </c>
      <c r="H248" s="380">
        <v>979.5</v>
      </c>
      <c r="I248" s="381">
        <v>542.70000000000005</v>
      </c>
      <c r="J248" s="73"/>
      <c r="K248" s="332">
        <v>18</v>
      </c>
      <c r="L248" s="333" t="s">
        <v>768</v>
      </c>
      <c r="M248" s="355">
        <f>O248*Лист2.1!G238</f>
        <v>1215654</v>
      </c>
      <c r="N248" s="332">
        <f>M248/Лист2.1!G238</f>
        <v>2486</v>
      </c>
      <c r="O248" s="332">
        <v>2486</v>
      </c>
      <c r="P248" s="339"/>
      <c r="R248" s="76"/>
    </row>
    <row r="249" spans="1:18" ht="39.950000000000003" customHeight="1" x14ac:dyDescent="0.3">
      <c r="A249" s="102" t="s">
        <v>2003</v>
      </c>
      <c r="B249" s="99" t="s">
        <v>2004</v>
      </c>
      <c r="C249" s="20">
        <v>1949</v>
      </c>
      <c r="D249" s="455"/>
      <c r="E249" s="395" t="s">
        <v>1926</v>
      </c>
      <c r="F249" s="185">
        <v>2</v>
      </c>
      <c r="G249" s="185">
        <v>2</v>
      </c>
      <c r="H249" s="201">
        <v>687.5</v>
      </c>
      <c r="I249" s="202">
        <v>384</v>
      </c>
      <c r="J249" s="349"/>
      <c r="K249" s="398">
        <v>17</v>
      </c>
      <c r="L249" s="99" t="s">
        <v>782</v>
      </c>
      <c r="M249" s="218">
        <f t="shared" ref="M249" si="59">H249*O249</f>
        <v>1415562.5</v>
      </c>
      <c r="N249" s="216">
        <f t="shared" ref="N249" si="60">M249/H249</f>
        <v>2059</v>
      </c>
      <c r="O249" s="216">
        <v>2059</v>
      </c>
      <c r="P249" s="340"/>
      <c r="R249" s="76"/>
    </row>
    <row r="250" spans="1:18" s="282" customFormat="1" ht="39.950000000000003" customHeight="1" x14ac:dyDescent="0.3">
      <c r="A250" s="102" t="s">
        <v>1169</v>
      </c>
      <c r="B250" s="99" t="s">
        <v>1170</v>
      </c>
      <c r="C250" s="101">
        <v>2000</v>
      </c>
      <c r="D250" s="103"/>
      <c r="E250" s="267" t="s">
        <v>1920</v>
      </c>
      <c r="F250" s="185">
        <v>6</v>
      </c>
      <c r="G250" s="185">
        <v>1</v>
      </c>
      <c r="H250" s="201">
        <v>1042</v>
      </c>
      <c r="I250" s="202">
        <v>947</v>
      </c>
      <c r="J250" s="73"/>
      <c r="K250" s="216">
        <v>26</v>
      </c>
      <c r="L250" s="99" t="s">
        <v>769</v>
      </c>
      <c r="M250" s="218">
        <f>O250*Лист2.1!I240</f>
        <v>2718600</v>
      </c>
      <c r="N250" s="216">
        <f>M250/Лист2.1!I240</f>
        <v>1970</v>
      </c>
      <c r="O250" s="216">
        <v>1970</v>
      </c>
      <c r="P250" s="339"/>
      <c r="Q250" s="104"/>
      <c r="R250" s="104"/>
    </row>
    <row r="251" spans="1:18" s="282" customFormat="1" ht="37.5" x14ac:dyDescent="0.3">
      <c r="A251" s="102" t="s">
        <v>1171</v>
      </c>
      <c r="B251" s="99" t="s">
        <v>1172</v>
      </c>
      <c r="C251" s="101">
        <v>1936</v>
      </c>
      <c r="D251" s="103"/>
      <c r="E251" s="267" t="s">
        <v>1920</v>
      </c>
      <c r="F251" s="190">
        <v>4</v>
      </c>
      <c r="G251" s="192">
        <v>3</v>
      </c>
      <c r="H251" s="193">
        <v>1373</v>
      </c>
      <c r="I251" s="193">
        <v>1157</v>
      </c>
      <c r="J251" s="71"/>
      <c r="K251" s="216">
        <v>42</v>
      </c>
      <c r="L251" s="99" t="s">
        <v>769</v>
      </c>
      <c r="M251" s="218">
        <f>O251*Лист2.1!I241</f>
        <v>3183520</v>
      </c>
      <c r="N251" s="216">
        <f>M251/Лист2.1!I241</f>
        <v>1970</v>
      </c>
      <c r="O251" s="216">
        <v>1970</v>
      </c>
      <c r="P251" s="340"/>
      <c r="Q251" s="104"/>
      <c r="R251" s="104"/>
    </row>
    <row r="252" spans="1:18" s="282" customFormat="1" ht="37.5" x14ac:dyDescent="0.3">
      <c r="A252" s="102" t="s">
        <v>1173</v>
      </c>
      <c r="B252" s="99" t="s">
        <v>1174</v>
      </c>
      <c r="C252" s="101">
        <v>1972</v>
      </c>
      <c r="D252" s="103"/>
      <c r="E252" s="267" t="s">
        <v>1920</v>
      </c>
      <c r="F252" s="190">
        <v>9</v>
      </c>
      <c r="G252" s="192">
        <v>1</v>
      </c>
      <c r="H252" s="193">
        <v>3230</v>
      </c>
      <c r="I252" s="193">
        <v>3230</v>
      </c>
      <c r="J252" s="71"/>
      <c r="K252" s="216">
        <v>98</v>
      </c>
      <c r="L252" s="99" t="s">
        <v>769</v>
      </c>
      <c r="M252" s="218">
        <f>O252*Лист2.1!I242</f>
        <v>5319000</v>
      </c>
      <c r="N252" s="216">
        <f>M252/Лист2.1!I242</f>
        <v>1970</v>
      </c>
      <c r="O252" s="216">
        <v>1970</v>
      </c>
      <c r="P252" s="339"/>
      <c r="Q252" s="104"/>
      <c r="R252" s="104"/>
    </row>
    <row r="253" spans="1:18" s="282" customFormat="1" ht="37.5" x14ac:dyDescent="0.3">
      <c r="A253" s="102" t="s">
        <v>1175</v>
      </c>
      <c r="B253" s="99" t="s">
        <v>1176</v>
      </c>
      <c r="C253" s="101">
        <v>1917</v>
      </c>
      <c r="D253" s="103"/>
      <c r="E253" s="267" t="s">
        <v>1920</v>
      </c>
      <c r="F253" s="211">
        <v>2</v>
      </c>
      <c r="G253" s="185">
        <v>2</v>
      </c>
      <c r="H253" s="212">
        <v>558</v>
      </c>
      <c r="I253" s="200">
        <v>186</v>
      </c>
      <c r="J253" s="66"/>
      <c r="K253" s="216">
        <v>31</v>
      </c>
      <c r="L253" s="99" t="s">
        <v>769</v>
      </c>
      <c r="M253" s="218">
        <f>O253*Лист2.1!I243</f>
        <v>744660</v>
      </c>
      <c r="N253" s="216">
        <f>M253/Лист2.1!I243</f>
        <v>1970</v>
      </c>
      <c r="O253" s="216">
        <v>1970</v>
      </c>
      <c r="P253" s="340"/>
      <c r="Q253" s="104"/>
      <c r="R253" s="104"/>
    </row>
    <row r="254" spans="1:18" s="282" customFormat="1" ht="37.5" x14ac:dyDescent="0.3">
      <c r="A254" s="102" t="s">
        <v>1177</v>
      </c>
      <c r="B254" s="99" t="s">
        <v>1178</v>
      </c>
      <c r="C254" s="101">
        <v>1917</v>
      </c>
      <c r="D254" s="103"/>
      <c r="E254" s="267" t="s">
        <v>1920</v>
      </c>
      <c r="F254" s="189">
        <v>2</v>
      </c>
      <c r="G254" s="190">
        <v>1</v>
      </c>
      <c r="H254" s="191">
        <v>253.5</v>
      </c>
      <c r="I254" s="191">
        <v>253.5</v>
      </c>
      <c r="J254" s="64"/>
      <c r="K254" s="216">
        <v>17</v>
      </c>
      <c r="L254" s="99" t="s">
        <v>769</v>
      </c>
      <c r="M254" s="218">
        <f>O254*Лист2.1!I244</f>
        <v>551600</v>
      </c>
      <c r="N254" s="216">
        <f>M254/Лист2.1!I244</f>
        <v>1970</v>
      </c>
      <c r="O254" s="216">
        <v>1970</v>
      </c>
      <c r="P254" s="339"/>
      <c r="Q254" s="104"/>
      <c r="R254" s="104"/>
    </row>
    <row r="255" spans="1:18" s="282" customFormat="1" ht="37.5" x14ac:dyDescent="0.3">
      <c r="A255" s="102" t="s">
        <v>1179</v>
      </c>
      <c r="B255" s="99" t="s">
        <v>1180</v>
      </c>
      <c r="C255" s="101">
        <v>1953</v>
      </c>
      <c r="D255" s="103"/>
      <c r="E255" s="267" t="s">
        <v>1920</v>
      </c>
      <c r="F255" s="190">
        <v>5</v>
      </c>
      <c r="G255" s="192">
        <v>3</v>
      </c>
      <c r="H255" s="193">
        <v>2852.3</v>
      </c>
      <c r="I255" s="193">
        <v>2852.3</v>
      </c>
      <c r="J255" s="71"/>
      <c r="K255" s="216">
        <v>68</v>
      </c>
      <c r="L255" s="99" t="s">
        <v>769</v>
      </c>
      <c r="M255" s="218">
        <f>O255*Лист2.1!I245</f>
        <v>9554500</v>
      </c>
      <c r="N255" s="216">
        <f>M255/Лист2.1!I245</f>
        <v>1970</v>
      </c>
      <c r="O255" s="216">
        <v>1970</v>
      </c>
      <c r="P255" s="340"/>
      <c r="Q255" s="104"/>
      <c r="R255" s="104"/>
    </row>
    <row r="256" spans="1:18" s="282" customFormat="1" ht="56.25" x14ac:dyDescent="0.3">
      <c r="A256" s="102" t="s">
        <v>1181</v>
      </c>
      <c r="B256" s="99" t="s">
        <v>1182</v>
      </c>
      <c r="C256" s="101">
        <v>1917</v>
      </c>
      <c r="D256" s="103"/>
      <c r="E256" s="267" t="s">
        <v>1920</v>
      </c>
      <c r="F256" s="184">
        <v>2</v>
      </c>
      <c r="G256" s="185">
        <v>1</v>
      </c>
      <c r="H256" s="182">
        <v>547.20000000000005</v>
      </c>
      <c r="I256" s="186">
        <v>182.4</v>
      </c>
      <c r="J256" s="69"/>
      <c r="K256" s="216">
        <v>36</v>
      </c>
      <c r="L256" s="99" t="s">
        <v>769</v>
      </c>
      <c r="M256" s="218">
        <f>O256*Лист2.1!I246</f>
        <v>740720</v>
      </c>
      <c r="N256" s="216">
        <f>M256/Лист2.1!I246</f>
        <v>1970</v>
      </c>
      <c r="O256" s="216">
        <v>1970</v>
      </c>
      <c r="P256" s="339"/>
      <c r="Q256" s="104"/>
      <c r="R256" s="104"/>
    </row>
    <row r="257" spans="1:18" s="282" customFormat="1" ht="37.5" x14ac:dyDescent="0.3">
      <c r="A257" s="102" t="s">
        <v>1183</v>
      </c>
      <c r="B257" s="99" t="s">
        <v>1184</v>
      </c>
      <c r="C257" s="101">
        <v>1917</v>
      </c>
      <c r="D257" s="103"/>
      <c r="E257" s="267" t="s">
        <v>1926</v>
      </c>
      <c r="F257" s="192">
        <v>1</v>
      </c>
      <c r="G257" s="199">
        <v>1</v>
      </c>
      <c r="H257" s="191">
        <v>445.2</v>
      </c>
      <c r="I257" s="191">
        <v>111.3</v>
      </c>
      <c r="J257" s="64"/>
      <c r="K257" s="216">
        <v>23</v>
      </c>
      <c r="L257" s="99" t="s">
        <v>769</v>
      </c>
      <c r="M257" s="218">
        <f>O257*Лист2.1!I247</f>
        <v>309290</v>
      </c>
      <c r="N257" s="216">
        <f>M257/Лист2.1!I247</f>
        <v>1970</v>
      </c>
      <c r="O257" s="216">
        <v>1970</v>
      </c>
      <c r="P257" s="340"/>
      <c r="Q257" s="104"/>
      <c r="R257" s="104"/>
    </row>
    <row r="258" spans="1:18" s="282" customFormat="1" ht="56.25" x14ac:dyDescent="0.3">
      <c r="A258" s="102" t="s">
        <v>1185</v>
      </c>
      <c r="B258" s="99" t="s">
        <v>1186</v>
      </c>
      <c r="C258" s="101">
        <v>1917</v>
      </c>
      <c r="D258" s="103"/>
      <c r="E258" s="267" t="s">
        <v>1920</v>
      </c>
      <c r="F258" s="185">
        <v>2</v>
      </c>
      <c r="G258" s="185">
        <v>1</v>
      </c>
      <c r="H258" s="201">
        <v>651.6</v>
      </c>
      <c r="I258" s="202">
        <v>108.6</v>
      </c>
      <c r="J258" s="73"/>
      <c r="K258" s="216">
        <v>29</v>
      </c>
      <c r="L258" s="99" t="s">
        <v>769</v>
      </c>
      <c r="M258" s="218">
        <f>O258*Лист2.1!I248</f>
        <v>661920</v>
      </c>
      <c r="N258" s="216">
        <f>M258/Лист2.1!I248</f>
        <v>1970</v>
      </c>
      <c r="O258" s="216">
        <v>1970</v>
      </c>
      <c r="P258" s="339"/>
      <c r="Q258" s="104"/>
      <c r="R258" s="104"/>
    </row>
    <row r="259" spans="1:18" s="282" customFormat="1" ht="37.5" x14ac:dyDescent="0.3">
      <c r="A259" s="102" t="s">
        <v>1187</v>
      </c>
      <c r="B259" s="99" t="s">
        <v>1188</v>
      </c>
      <c r="C259" s="101">
        <v>1890</v>
      </c>
      <c r="D259" s="103"/>
      <c r="E259" s="267" t="s">
        <v>1920</v>
      </c>
      <c r="F259" s="190">
        <v>2</v>
      </c>
      <c r="G259" s="199">
        <v>1</v>
      </c>
      <c r="H259" s="200">
        <v>274.39999999999998</v>
      </c>
      <c r="I259" s="200">
        <v>274.39999999999998</v>
      </c>
      <c r="J259" s="66"/>
      <c r="K259" s="216">
        <v>28</v>
      </c>
      <c r="L259" s="99" t="s">
        <v>769</v>
      </c>
      <c r="M259" s="218">
        <f>O259*Лист2.1!I249</f>
        <v>1004700</v>
      </c>
      <c r="N259" s="216">
        <f>M259/Лист2.1!I249</f>
        <v>1970</v>
      </c>
      <c r="O259" s="216">
        <v>1970</v>
      </c>
      <c r="P259" s="340"/>
      <c r="Q259" s="104"/>
      <c r="R259" s="104"/>
    </row>
    <row r="260" spans="1:18" s="282" customFormat="1" ht="56.25" x14ac:dyDescent="0.3">
      <c r="A260" s="102" t="s">
        <v>1189</v>
      </c>
      <c r="B260" s="99" t="s">
        <v>1190</v>
      </c>
      <c r="C260" s="101">
        <v>1894</v>
      </c>
      <c r="D260" s="103"/>
      <c r="E260" s="267" t="s">
        <v>1920</v>
      </c>
      <c r="F260" s="209">
        <v>2</v>
      </c>
      <c r="G260" s="199">
        <v>1</v>
      </c>
      <c r="H260" s="200">
        <v>331</v>
      </c>
      <c r="I260" s="200">
        <v>110.3</v>
      </c>
      <c r="J260" s="66"/>
      <c r="K260" s="216">
        <v>18</v>
      </c>
      <c r="L260" s="99" t="s">
        <v>769</v>
      </c>
      <c r="M260" s="218">
        <f>O260*Лист2.1!I250</f>
        <v>695410</v>
      </c>
      <c r="N260" s="216">
        <f>M260/Лист2.1!I250</f>
        <v>1970</v>
      </c>
      <c r="O260" s="216">
        <v>1970</v>
      </c>
      <c r="P260" s="339"/>
      <c r="Q260" s="104"/>
      <c r="R260" s="104"/>
    </row>
    <row r="261" spans="1:18" s="282" customFormat="1" ht="56.25" x14ac:dyDescent="0.3">
      <c r="A261" s="102" t="s">
        <v>1191</v>
      </c>
      <c r="B261" s="99" t="s">
        <v>1192</v>
      </c>
      <c r="C261" s="101">
        <v>1917</v>
      </c>
      <c r="D261" s="103"/>
      <c r="E261" s="267" t="s">
        <v>1926</v>
      </c>
      <c r="F261" s="195">
        <v>2</v>
      </c>
      <c r="G261" s="196">
        <v>1</v>
      </c>
      <c r="H261" s="179">
        <v>475.4</v>
      </c>
      <c r="I261" s="197">
        <v>300.39999999999998</v>
      </c>
      <c r="J261" s="67"/>
      <c r="K261" s="216">
        <v>24</v>
      </c>
      <c r="L261" s="99" t="s">
        <v>769</v>
      </c>
      <c r="M261" s="218">
        <f>O261*Лист2.1!I251</f>
        <v>780120</v>
      </c>
      <c r="N261" s="216">
        <f>M261/Лист2.1!I251</f>
        <v>1970</v>
      </c>
      <c r="O261" s="216">
        <v>1970</v>
      </c>
      <c r="P261" s="340"/>
      <c r="Q261" s="104"/>
      <c r="R261" s="104"/>
    </row>
    <row r="262" spans="1:18" s="282" customFormat="1" ht="37.5" x14ac:dyDescent="0.3">
      <c r="A262" s="102" t="s">
        <v>1193</v>
      </c>
      <c r="B262" s="99" t="s">
        <v>1194</v>
      </c>
      <c r="C262" s="101">
        <v>1917</v>
      </c>
      <c r="D262" s="103"/>
      <c r="E262" s="267" t="s">
        <v>1920</v>
      </c>
      <c r="F262" s="190">
        <v>2</v>
      </c>
      <c r="G262" s="199">
        <v>4</v>
      </c>
      <c r="H262" s="191">
        <v>549.20000000000005</v>
      </c>
      <c r="I262" s="191">
        <v>549.20000000000005</v>
      </c>
      <c r="J262" s="64"/>
      <c r="K262" s="216">
        <v>19</v>
      </c>
      <c r="L262" s="99" t="s">
        <v>769</v>
      </c>
      <c r="M262" s="218">
        <f>O262*Лист2.1!I252</f>
        <v>1280500</v>
      </c>
      <c r="N262" s="216">
        <f>M262/Лист2.1!I252</f>
        <v>1970</v>
      </c>
      <c r="O262" s="216">
        <v>1970</v>
      </c>
      <c r="P262" s="339"/>
      <c r="Q262" s="104"/>
      <c r="R262" s="104"/>
    </row>
    <row r="263" spans="1:18" s="282" customFormat="1" ht="37.5" x14ac:dyDescent="0.3">
      <c r="A263" s="102" t="s">
        <v>1195</v>
      </c>
      <c r="B263" s="99" t="s">
        <v>1196</v>
      </c>
      <c r="C263" s="101">
        <v>1917</v>
      </c>
      <c r="D263" s="103"/>
      <c r="E263" s="267" t="s">
        <v>1920</v>
      </c>
      <c r="F263" s="309">
        <v>2</v>
      </c>
      <c r="G263" s="199">
        <v>2</v>
      </c>
      <c r="H263" s="207">
        <v>229.1</v>
      </c>
      <c r="I263" s="200">
        <v>229.1</v>
      </c>
      <c r="J263" s="66"/>
      <c r="K263" s="216">
        <v>9</v>
      </c>
      <c r="L263" s="99" t="s">
        <v>769</v>
      </c>
      <c r="M263" s="218">
        <f>O263*Лист2.1!I253</f>
        <v>638280</v>
      </c>
      <c r="N263" s="216">
        <f>M263/Лист2.1!I253</f>
        <v>1970</v>
      </c>
      <c r="O263" s="216">
        <v>1970</v>
      </c>
      <c r="P263" s="340"/>
      <c r="Q263" s="104"/>
      <c r="R263" s="104"/>
    </row>
    <row r="264" spans="1:18" s="282" customFormat="1" ht="37.5" x14ac:dyDescent="0.3">
      <c r="A264" s="102" t="s">
        <v>1197</v>
      </c>
      <c r="B264" s="99" t="s">
        <v>1198</v>
      </c>
      <c r="C264" s="101">
        <v>1958</v>
      </c>
      <c r="D264" s="103"/>
      <c r="E264" s="267" t="s">
        <v>1920</v>
      </c>
      <c r="F264" s="192">
        <v>5</v>
      </c>
      <c r="G264" s="199">
        <v>3</v>
      </c>
      <c r="H264" s="191">
        <v>3276</v>
      </c>
      <c r="I264" s="200">
        <v>2535.4</v>
      </c>
      <c r="J264" s="66"/>
      <c r="K264" s="216">
        <v>81</v>
      </c>
      <c r="L264" s="99" t="s">
        <v>769</v>
      </c>
      <c r="M264" s="218">
        <f>O264*Лист2.1!I254</f>
        <v>5043200</v>
      </c>
      <c r="N264" s="216">
        <f>M264/Лист2.1!I254</f>
        <v>1970</v>
      </c>
      <c r="O264" s="216">
        <v>1970</v>
      </c>
      <c r="P264" s="339"/>
      <c r="Q264" s="104"/>
      <c r="R264" s="104"/>
    </row>
    <row r="265" spans="1:18" ht="37.5" x14ac:dyDescent="0.3">
      <c r="A265" s="102" t="s">
        <v>1199</v>
      </c>
      <c r="B265" s="99" t="s">
        <v>1200</v>
      </c>
      <c r="C265" s="101">
        <v>1979</v>
      </c>
      <c r="D265" s="103"/>
      <c r="E265" s="267" t="s">
        <v>1920</v>
      </c>
      <c r="F265" s="183">
        <v>7</v>
      </c>
      <c r="G265" s="181">
        <v>5</v>
      </c>
      <c r="H265" s="207">
        <v>7304.4</v>
      </c>
      <c r="I265" s="198">
        <v>5946.7</v>
      </c>
      <c r="J265" s="72"/>
      <c r="K265" s="216">
        <v>171</v>
      </c>
      <c r="L265" s="99" t="s">
        <v>782</v>
      </c>
      <c r="M265" s="218">
        <f t="shared" ref="M265" si="61">H265*O265</f>
        <v>15039759.6</v>
      </c>
      <c r="N265" s="216">
        <f t="shared" ref="N265" si="62">M265/H265</f>
        <v>2059</v>
      </c>
      <c r="O265" s="216">
        <v>2059</v>
      </c>
      <c r="P265" s="340"/>
      <c r="R265" s="76"/>
    </row>
    <row r="266" spans="1:18" s="282" customFormat="1" ht="37.5" x14ac:dyDescent="0.3">
      <c r="A266" s="102" t="s">
        <v>1201</v>
      </c>
      <c r="B266" s="99" t="s">
        <v>1202</v>
      </c>
      <c r="C266" s="101">
        <v>2007</v>
      </c>
      <c r="D266" s="103"/>
      <c r="E266" s="267" t="s">
        <v>1920</v>
      </c>
      <c r="F266" s="190">
        <v>10</v>
      </c>
      <c r="G266" s="181">
        <v>1</v>
      </c>
      <c r="H266" s="182">
        <v>3733.8</v>
      </c>
      <c r="I266" s="182">
        <v>2990.2</v>
      </c>
      <c r="J266" s="68"/>
      <c r="K266" s="216">
        <v>115</v>
      </c>
      <c r="L266" s="99" t="s">
        <v>769</v>
      </c>
      <c r="M266" s="218">
        <f>O266*Лист2.1!I256</f>
        <v>5791800</v>
      </c>
      <c r="N266" s="216">
        <f>M266/Лист2.1!I256</f>
        <v>1970</v>
      </c>
      <c r="O266" s="216">
        <v>1970</v>
      </c>
      <c r="P266" s="339"/>
      <c r="Q266" s="104"/>
      <c r="R266" s="104"/>
    </row>
    <row r="267" spans="1:18" s="282" customFormat="1" ht="37.5" x14ac:dyDescent="0.3">
      <c r="A267" s="102" t="s">
        <v>1203</v>
      </c>
      <c r="B267" s="99" t="s">
        <v>1204</v>
      </c>
      <c r="C267" s="101">
        <v>1962</v>
      </c>
      <c r="D267" s="103"/>
      <c r="E267" s="267" t="s">
        <v>1920</v>
      </c>
      <c r="F267" s="195">
        <v>5</v>
      </c>
      <c r="G267" s="196">
        <v>2</v>
      </c>
      <c r="H267" s="179">
        <v>2028.1</v>
      </c>
      <c r="I267" s="197">
        <v>2028.1</v>
      </c>
      <c r="J267" s="67"/>
      <c r="K267" s="216">
        <v>70</v>
      </c>
      <c r="L267" s="99" t="s">
        <v>769</v>
      </c>
      <c r="M267" s="218">
        <f>O267*Лист2.1!I257</f>
        <v>3669125</v>
      </c>
      <c r="N267" s="216">
        <f>M267/Лист2.1!I257</f>
        <v>1970</v>
      </c>
      <c r="O267" s="216">
        <v>1970</v>
      </c>
      <c r="P267" s="340"/>
      <c r="Q267" s="104"/>
      <c r="R267" s="104"/>
    </row>
    <row r="268" spans="1:18" s="282" customFormat="1" ht="37.5" x14ac:dyDescent="0.3">
      <c r="A268" s="102" t="s">
        <v>1205</v>
      </c>
      <c r="B268" s="99" t="s">
        <v>1206</v>
      </c>
      <c r="C268" s="101">
        <v>2004</v>
      </c>
      <c r="D268" s="103"/>
      <c r="E268" s="267" t="s">
        <v>1920</v>
      </c>
      <c r="F268" s="195">
        <v>10</v>
      </c>
      <c r="G268" s="196">
        <v>1</v>
      </c>
      <c r="H268" s="179">
        <v>4066.3</v>
      </c>
      <c r="I268" s="197">
        <v>2916</v>
      </c>
      <c r="J268" s="67"/>
      <c r="K268" s="216">
        <v>17</v>
      </c>
      <c r="L268" s="99" t="s">
        <v>769</v>
      </c>
      <c r="M268" s="218">
        <f>O268*Лист2.1!I258</f>
        <v>5529593</v>
      </c>
      <c r="N268" s="216">
        <f>M268/Лист2.1!I258</f>
        <v>1970</v>
      </c>
      <c r="O268" s="216">
        <v>1970</v>
      </c>
      <c r="P268" s="339"/>
      <c r="Q268" s="104"/>
      <c r="R268" s="104"/>
    </row>
    <row r="269" spans="1:18" s="282" customFormat="1" ht="37.5" x14ac:dyDescent="0.3">
      <c r="A269" s="102" t="s">
        <v>1207</v>
      </c>
      <c r="B269" s="99" t="s">
        <v>1208</v>
      </c>
      <c r="C269" s="101">
        <v>2004</v>
      </c>
      <c r="D269" s="103"/>
      <c r="E269" s="267" t="s">
        <v>1920</v>
      </c>
      <c r="F269" s="190">
        <v>10</v>
      </c>
      <c r="G269" s="199">
        <v>1</v>
      </c>
      <c r="H269" s="191">
        <v>3893.2</v>
      </c>
      <c r="I269" s="191">
        <v>3222</v>
      </c>
      <c r="J269" s="64"/>
      <c r="K269" s="216">
        <v>33</v>
      </c>
      <c r="L269" s="99" t="s">
        <v>769</v>
      </c>
      <c r="M269" s="218">
        <f>O269*Лист2.1!I259</f>
        <v>5653900</v>
      </c>
      <c r="N269" s="216">
        <f>M269/Лист2.1!I259</f>
        <v>1970</v>
      </c>
      <c r="O269" s="216">
        <v>1970</v>
      </c>
      <c r="P269" s="340"/>
      <c r="Q269" s="104"/>
      <c r="R269" s="104"/>
    </row>
    <row r="270" spans="1:18" s="282" customFormat="1" ht="37.5" x14ac:dyDescent="0.3">
      <c r="A270" s="102" t="s">
        <v>1209</v>
      </c>
      <c r="B270" s="99" t="s">
        <v>1210</v>
      </c>
      <c r="C270" s="101">
        <v>2007</v>
      </c>
      <c r="D270" s="103"/>
      <c r="E270" s="267" t="s">
        <v>1920</v>
      </c>
      <c r="F270" s="192">
        <v>10</v>
      </c>
      <c r="G270" s="199">
        <v>1</v>
      </c>
      <c r="H270" s="191">
        <v>5187</v>
      </c>
      <c r="I270" s="200">
        <v>4121</v>
      </c>
      <c r="J270" s="66"/>
      <c r="K270" s="216">
        <v>21</v>
      </c>
      <c r="L270" s="99" t="s">
        <v>769</v>
      </c>
      <c r="M270" s="218">
        <f>O270*Лист2.1!I260</f>
        <v>7446600</v>
      </c>
      <c r="N270" s="216">
        <f>M270/Лист2.1!I260</f>
        <v>1970</v>
      </c>
      <c r="O270" s="216">
        <v>1970</v>
      </c>
      <c r="P270" s="339"/>
      <c r="Q270" s="104"/>
      <c r="R270" s="104"/>
    </row>
    <row r="271" spans="1:18" s="282" customFormat="1" ht="37.5" x14ac:dyDescent="0.3">
      <c r="A271" s="334" t="s">
        <v>1211</v>
      </c>
      <c r="B271" s="333" t="s">
        <v>1212</v>
      </c>
      <c r="C271" s="335">
        <v>2002</v>
      </c>
      <c r="D271" s="356"/>
      <c r="E271" s="336" t="s">
        <v>1920</v>
      </c>
      <c r="F271" s="382">
        <v>8</v>
      </c>
      <c r="G271" s="374">
        <v>1</v>
      </c>
      <c r="H271" s="383">
        <v>1747.3</v>
      </c>
      <c r="I271" s="383">
        <v>1262.7</v>
      </c>
      <c r="J271" s="71"/>
      <c r="K271" s="332">
        <v>35</v>
      </c>
      <c r="L271" s="333" t="s">
        <v>769</v>
      </c>
      <c r="M271" s="355">
        <f>O271*Лист2.1!I261</f>
        <v>3250500</v>
      </c>
      <c r="N271" s="332">
        <f>M271/Лист2.1!I261</f>
        <v>1970</v>
      </c>
      <c r="O271" s="332">
        <v>1970</v>
      </c>
      <c r="P271" s="340"/>
      <c r="Q271" s="104"/>
      <c r="R271" s="104"/>
    </row>
    <row r="272" spans="1:18" s="282" customFormat="1" ht="37.5" x14ac:dyDescent="0.3">
      <c r="A272" s="102" t="s">
        <v>2005</v>
      </c>
      <c r="B272" s="99" t="s">
        <v>2006</v>
      </c>
      <c r="C272" s="274">
        <v>1975</v>
      </c>
      <c r="D272" s="455"/>
      <c r="E272" s="395" t="s">
        <v>1920</v>
      </c>
      <c r="F272" s="190">
        <v>9</v>
      </c>
      <c r="G272" s="192">
        <v>11</v>
      </c>
      <c r="H272" s="193">
        <v>20612.099999999999</v>
      </c>
      <c r="I272" s="193">
        <v>19557.599999999999</v>
      </c>
      <c r="J272" s="353"/>
      <c r="K272" s="398">
        <v>690</v>
      </c>
      <c r="L272" s="99" t="s">
        <v>782</v>
      </c>
      <c r="M272" s="218">
        <f t="shared" ref="M272" si="63">H272*O272</f>
        <v>42440313.899999999</v>
      </c>
      <c r="N272" s="216">
        <f t="shared" ref="N272" si="64">M272/H272</f>
        <v>2059</v>
      </c>
      <c r="O272" s="216">
        <v>2059</v>
      </c>
      <c r="P272" s="339"/>
      <c r="Q272" s="104"/>
      <c r="R272" s="104"/>
    </row>
    <row r="273" spans="1:18" s="282" customFormat="1" ht="37.5" x14ac:dyDescent="0.3">
      <c r="A273" s="102" t="s">
        <v>1213</v>
      </c>
      <c r="B273" s="99" t="s">
        <v>1214</v>
      </c>
      <c r="C273" s="101">
        <v>1964</v>
      </c>
      <c r="D273" s="103"/>
      <c r="E273" s="267" t="s">
        <v>1920</v>
      </c>
      <c r="F273" s="183">
        <v>5</v>
      </c>
      <c r="G273" s="181">
        <v>2</v>
      </c>
      <c r="H273" s="207">
        <v>1728.8</v>
      </c>
      <c r="I273" s="198">
        <v>1728.8</v>
      </c>
      <c r="J273" s="72"/>
      <c r="K273" s="216">
        <v>64</v>
      </c>
      <c r="L273" s="99" t="s">
        <v>768</v>
      </c>
      <c r="M273" s="218">
        <f>O273*Лист2.1!G263</f>
        <v>1129638.3999999999</v>
      </c>
      <c r="N273" s="216">
        <f>M273/Лист2.1!G263</f>
        <v>2486</v>
      </c>
      <c r="O273" s="216">
        <v>2486</v>
      </c>
      <c r="P273" s="340"/>
      <c r="Q273" s="104"/>
      <c r="R273" s="104"/>
    </row>
    <row r="274" spans="1:18" s="282" customFormat="1" ht="37.5" x14ac:dyDescent="0.3">
      <c r="A274" s="102" t="s">
        <v>1215</v>
      </c>
      <c r="B274" s="99" t="s">
        <v>1216</v>
      </c>
      <c r="C274" s="101">
        <v>1917</v>
      </c>
      <c r="D274" s="103"/>
      <c r="E274" s="267" t="s">
        <v>1926</v>
      </c>
      <c r="F274" s="192">
        <v>2</v>
      </c>
      <c r="G274" s="199">
        <v>1</v>
      </c>
      <c r="H274" s="193">
        <v>196.2</v>
      </c>
      <c r="I274" s="200">
        <v>196.2</v>
      </c>
      <c r="J274" s="66"/>
      <c r="K274" s="216">
        <v>11</v>
      </c>
      <c r="L274" s="99" t="s">
        <v>769</v>
      </c>
      <c r="M274" s="218">
        <f>O274*Лист2.1!I264</f>
        <v>1044100</v>
      </c>
      <c r="N274" s="216">
        <f>M274/Лист2.1!I264</f>
        <v>1970</v>
      </c>
      <c r="O274" s="216">
        <v>1970</v>
      </c>
      <c r="P274" s="339"/>
      <c r="Q274" s="104"/>
      <c r="R274" s="104"/>
    </row>
    <row r="275" spans="1:18" ht="37.5" x14ac:dyDescent="0.3">
      <c r="A275" s="102" t="s">
        <v>1217</v>
      </c>
      <c r="B275" s="99" t="s">
        <v>1218</v>
      </c>
      <c r="C275" s="101">
        <v>1917</v>
      </c>
      <c r="D275" s="103"/>
      <c r="E275" s="267" t="s">
        <v>1920</v>
      </c>
      <c r="F275" s="195">
        <v>4</v>
      </c>
      <c r="G275" s="196">
        <v>3</v>
      </c>
      <c r="H275" s="179">
        <v>1119.2</v>
      </c>
      <c r="I275" s="197">
        <v>1119.2</v>
      </c>
      <c r="J275" s="67"/>
      <c r="K275" s="216">
        <v>45</v>
      </c>
      <c r="L275" s="99" t="s">
        <v>768</v>
      </c>
      <c r="M275" s="218">
        <f>O275*Лист2.1!G265</f>
        <v>2386560</v>
      </c>
      <c r="N275" s="216">
        <f>M275/Лист2.1!G265</f>
        <v>2486</v>
      </c>
      <c r="O275" s="216">
        <v>2486</v>
      </c>
      <c r="P275" s="340"/>
      <c r="R275" s="76"/>
    </row>
    <row r="276" spans="1:18" s="282" customFormat="1" ht="37.5" x14ac:dyDescent="0.3">
      <c r="A276" s="102" t="s">
        <v>1219</v>
      </c>
      <c r="B276" s="99" t="s">
        <v>1220</v>
      </c>
      <c r="C276" s="101">
        <v>1878</v>
      </c>
      <c r="D276" s="103"/>
      <c r="E276" s="267" t="s">
        <v>1920</v>
      </c>
      <c r="F276" s="203">
        <v>2</v>
      </c>
      <c r="G276" s="196">
        <v>1</v>
      </c>
      <c r="H276" s="204">
        <v>267.39999999999998</v>
      </c>
      <c r="I276" s="197">
        <v>267.39999999999998</v>
      </c>
      <c r="J276" s="67"/>
      <c r="K276" s="216">
        <v>11</v>
      </c>
      <c r="L276" s="99" t="s">
        <v>769</v>
      </c>
      <c r="M276" s="218">
        <f>O276*Лист2.1!I266</f>
        <v>1158360</v>
      </c>
      <c r="N276" s="216">
        <f>M276/Лист2.1!I266</f>
        <v>1970</v>
      </c>
      <c r="O276" s="216">
        <v>1970</v>
      </c>
      <c r="P276" s="339"/>
      <c r="Q276" s="104"/>
      <c r="R276" s="104"/>
    </row>
    <row r="277" spans="1:18" s="282" customFormat="1" ht="37.5" x14ac:dyDescent="0.3">
      <c r="A277" s="102" t="s">
        <v>1221</v>
      </c>
      <c r="B277" s="99" t="s">
        <v>1222</v>
      </c>
      <c r="C277" s="101">
        <v>1878</v>
      </c>
      <c r="D277" s="103"/>
      <c r="E277" s="267" t="s">
        <v>1920</v>
      </c>
      <c r="F277" s="190">
        <v>3</v>
      </c>
      <c r="G277" s="190">
        <v>2</v>
      </c>
      <c r="H277" s="191">
        <v>301.89999999999998</v>
      </c>
      <c r="I277" s="191">
        <v>301.89999999999998</v>
      </c>
      <c r="J277" s="64"/>
      <c r="K277" s="216">
        <v>12</v>
      </c>
      <c r="L277" s="99" t="s">
        <v>769</v>
      </c>
      <c r="M277" s="218">
        <f>O277*Лист2.1!I267</f>
        <v>1170180</v>
      </c>
      <c r="N277" s="216">
        <f>M277/Лист2.1!I267</f>
        <v>1970</v>
      </c>
      <c r="O277" s="216">
        <v>1970</v>
      </c>
      <c r="P277" s="340"/>
      <c r="Q277" s="104"/>
      <c r="R277" s="104"/>
    </row>
    <row r="278" spans="1:18" s="282" customFormat="1" ht="37.5" x14ac:dyDescent="0.3">
      <c r="A278" s="102" t="s">
        <v>1223</v>
      </c>
      <c r="B278" s="99" t="s">
        <v>1224</v>
      </c>
      <c r="C278" s="101">
        <v>1917</v>
      </c>
      <c r="D278" s="103"/>
      <c r="E278" s="267" t="s">
        <v>1920</v>
      </c>
      <c r="F278" s="183">
        <v>2</v>
      </c>
      <c r="G278" s="190">
        <v>1</v>
      </c>
      <c r="H278" s="194">
        <v>547.6</v>
      </c>
      <c r="I278" s="194">
        <v>547.6</v>
      </c>
      <c r="J278" s="63"/>
      <c r="K278" s="216">
        <v>37</v>
      </c>
      <c r="L278" s="99" t="s">
        <v>769</v>
      </c>
      <c r="M278" s="218">
        <f>O278*Лист2.1!I268</f>
        <v>841190</v>
      </c>
      <c r="N278" s="216">
        <f>M278/Лист2.1!I268</f>
        <v>1970</v>
      </c>
      <c r="O278" s="216">
        <v>1970</v>
      </c>
      <c r="P278" s="339"/>
      <c r="Q278" s="104"/>
      <c r="R278" s="104"/>
    </row>
    <row r="279" spans="1:18" s="282" customFormat="1" ht="56.25" x14ac:dyDescent="0.3">
      <c r="A279" s="102" t="s">
        <v>1225</v>
      </c>
      <c r="B279" s="99" t="s">
        <v>1226</v>
      </c>
      <c r="C279" s="101">
        <v>1917</v>
      </c>
      <c r="D279" s="103"/>
      <c r="E279" s="267" t="s">
        <v>1920</v>
      </c>
      <c r="F279" s="190">
        <v>2</v>
      </c>
      <c r="G279" s="190">
        <v>1</v>
      </c>
      <c r="H279" s="191">
        <v>186.6</v>
      </c>
      <c r="I279" s="210">
        <v>62.2</v>
      </c>
      <c r="J279" s="75"/>
      <c r="K279" s="216">
        <v>12</v>
      </c>
      <c r="L279" s="99" t="s">
        <v>769</v>
      </c>
      <c r="M279" s="218">
        <f>O279*Лист2.1!I269</f>
        <v>606760</v>
      </c>
      <c r="N279" s="216">
        <f>M279/Лист2.1!I269</f>
        <v>1970</v>
      </c>
      <c r="O279" s="216">
        <v>1970</v>
      </c>
      <c r="P279" s="340"/>
      <c r="Q279" s="104"/>
      <c r="R279" s="104"/>
    </row>
    <row r="280" spans="1:18" s="282" customFormat="1" ht="37.5" x14ac:dyDescent="0.3">
      <c r="A280" s="102" t="s">
        <v>1227</v>
      </c>
      <c r="B280" s="99" t="s">
        <v>1228</v>
      </c>
      <c r="C280" s="101">
        <v>1888</v>
      </c>
      <c r="D280" s="103"/>
      <c r="E280" s="267" t="s">
        <v>1920</v>
      </c>
      <c r="F280" s="190">
        <v>3</v>
      </c>
      <c r="G280" s="199">
        <v>1</v>
      </c>
      <c r="H280" s="200">
        <v>684</v>
      </c>
      <c r="I280" s="200">
        <v>684</v>
      </c>
      <c r="J280" s="66"/>
      <c r="K280" s="216">
        <v>20</v>
      </c>
      <c r="L280" s="99" t="s">
        <v>769</v>
      </c>
      <c r="M280" s="218">
        <f>O280*Лист2.1!I270</f>
        <v>1040160</v>
      </c>
      <c r="N280" s="216">
        <f>M280/Лист2.1!I270</f>
        <v>1970</v>
      </c>
      <c r="O280" s="216">
        <v>1970</v>
      </c>
      <c r="P280" s="339"/>
      <c r="Q280" s="104"/>
      <c r="R280" s="104"/>
    </row>
    <row r="281" spans="1:18" s="282" customFormat="1" ht="37.5" x14ac:dyDescent="0.3">
      <c r="A281" s="102" t="s">
        <v>1229</v>
      </c>
      <c r="B281" s="99" t="s">
        <v>1230</v>
      </c>
      <c r="C281" s="101">
        <v>1888</v>
      </c>
      <c r="D281" s="103"/>
      <c r="E281" s="267" t="s">
        <v>1920</v>
      </c>
      <c r="F281" s="183">
        <v>3</v>
      </c>
      <c r="G281" s="190">
        <v>1</v>
      </c>
      <c r="H281" s="200">
        <v>256.60000000000002</v>
      </c>
      <c r="I281" s="191">
        <v>256.60000000000002</v>
      </c>
      <c r="J281" s="64"/>
      <c r="K281" s="216">
        <v>12</v>
      </c>
      <c r="L281" s="99" t="s">
        <v>769</v>
      </c>
      <c r="M281" s="218">
        <f>O281*Лист2.1!I271</f>
        <v>423550</v>
      </c>
      <c r="N281" s="216">
        <f>M281/Лист2.1!I271</f>
        <v>1970</v>
      </c>
      <c r="O281" s="216">
        <v>1970</v>
      </c>
      <c r="P281" s="340"/>
      <c r="Q281" s="104"/>
      <c r="R281" s="104"/>
    </row>
    <row r="282" spans="1:18" s="282" customFormat="1" ht="56.25" x14ac:dyDescent="0.3">
      <c r="A282" s="334" t="s">
        <v>1231</v>
      </c>
      <c r="B282" s="333" t="s">
        <v>1232</v>
      </c>
      <c r="C282" s="335">
        <v>1888</v>
      </c>
      <c r="D282" s="356"/>
      <c r="E282" s="336" t="s">
        <v>1920</v>
      </c>
      <c r="F282" s="382">
        <v>2</v>
      </c>
      <c r="G282" s="374">
        <v>1</v>
      </c>
      <c r="H282" s="383">
        <v>384.5</v>
      </c>
      <c r="I282" s="383">
        <v>192.3</v>
      </c>
      <c r="J282" s="71"/>
      <c r="K282" s="332">
        <v>18</v>
      </c>
      <c r="L282" s="333" t="s">
        <v>769</v>
      </c>
      <c r="M282" s="355">
        <f>O282*Лист2.1!I272</f>
        <v>486590</v>
      </c>
      <c r="N282" s="332">
        <f>M282/Лист2.1!I272</f>
        <v>1970</v>
      </c>
      <c r="O282" s="332">
        <v>1970</v>
      </c>
      <c r="P282" s="339"/>
      <c r="Q282" s="104"/>
      <c r="R282" s="104"/>
    </row>
    <row r="283" spans="1:18" s="282" customFormat="1" ht="56.25" x14ac:dyDescent="0.3">
      <c r="A283" s="102" t="s">
        <v>2007</v>
      </c>
      <c r="B283" s="99" t="s">
        <v>2008</v>
      </c>
      <c r="C283" s="274">
        <v>1888</v>
      </c>
      <c r="D283" s="455"/>
      <c r="E283" s="395" t="s">
        <v>1920</v>
      </c>
      <c r="F283" s="190">
        <v>2</v>
      </c>
      <c r="G283" s="192">
        <v>1</v>
      </c>
      <c r="H283" s="193">
        <v>384.5</v>
      </c>
      <c r="I283" s="193">
        <v>192.3</v>
      </c>
      <c r="J283" s="353"/>
      <c r="K283" s="398">
        <v>15</v>
      </c>
      <c r="L283" s="99" t="s">
        <v>768</v>
      </c>
      <c r="M283" s="218">
        <f>O283*Лист2.1!G273</f>
        <v>529518</v>
      </c>
      <c r="N283" s="398">
        <f>M283/Лист2.1!G273</f>
        <v>2486</v>
      </c>
      <c r="O283" s="398">
        <v>2486</v>
      </c>
      <c r="P283" s="340"/>
      <c r="Q283" s="104"/>
      <c r="R283" s="104"/>
    </row>
    <row r="284" spans="1:18" s="282" customFormat="1" ht="37.5" x14ac:dyDescent="0.3">
      <c r="A284" s="102" t="s">
        <v>1233</v>
      </c>
      <c r="B284" s="99" t="s">
        <v>1234</v>
      </c>
      <c r="C284" s="101">
        <v>1917</v>
      </c>
      <c r="D284" s="103"/>
      <c r="E284" s="267" t="s">
        <v>1920</v>
      </c>
      <c r="F284" s="310">
        <v>1</v>
      </c>
      <c r="G284" s="215">
        <v>1</v>
      </c>
      <c r="H284" s="311">
        <v>182.6</v>
      </c>
      <c r="I284" s="311">
        <v>182.6</v>
      </c>
      <c r="J284" s="312"/>
      <c r="K284" s="216">
        <v>10</v>
      </c>
      <c r="L284" s="99" t="s">
        <v>769</v>
      </c>
      <c r="M284" s="218">
        <f>O284*Лист2.1!I274</f>
        <v>413700</v>
      </c>
      <c r="N284" s="216">
        <f>M284/Лист2.1!I274</f>
        <v>1970</v>
      </c>
      <c r="O284" s="216">
        <v>1970</v>
      </c>
      <c r="P284" s="339"/>
      <c r="Q284" s="104"/>
      <c r="R284" s="104"/>
    </row>
    <row r="285" spans="1:18" s="282" customFormat="1" ht="37.5" x14ac:dyDescent="0.3">
      <c r="A285" s="102" t="s">
        <v>1235</v>
      </c>
      <c r="B285" s="99" t="s">
        <v>1236</v>
      </c>
      <c r="C285" s="101">
        <v>1917</v>
      </c>
      <c r="D285" s="103"/>
      <c r="E285" s="267" t="s">
        <v>1920</v>
      </c>
      <c r="F285" s="190">
        <v>1</v>
      </c>
      <c r="G285" s="190">
        <v>1</v>
      </c>
      <c r="H285" s="198">
        <v>68.599999999999994</v>
      </c>
      <c r="I285" s="191">
        <v>68.599999999999994</v>
      </c>
      <c r="J285" s="64"/>
      <c r="K285" s="216">
        <v>3</v>
      </c>
      <c r="L285" s="99" t="s">
        <v>769</v>
      </c>
      <c r="M285" s="218">
        <f>O285*Лист2.1!I275</f>
        <v>236400</v>
      </c>
      <c r="N285" s="216">
        <f>M285/Лист2.1!I275</f>
        <v>1970</v>
      </c>
      <c r="O285" s="216">
        <v>1970</v>
      </c>
      <c r="P285" s="340"/>
      <c r="Q285" s="104"/>
      <c r="R285" s="104"/>
    </row>
    <row r="286" spans="1:18" s="282" customFormat="1" ht="37.5" x14ac:dyDescent="0.3">
      <c r="A286" s="102" t="s">
        <v>1237</v>
      </c>
      <c r="B286" s="99" t="s">
        <v>1238</v>
      </c>
      <c r="C286" s="101">
        <v>1917</v>
      </c>
      <c r="D286" s="103"/>
      <c r="E286" s="267" t="s">
        <v>1926</v>
      </c>
      <c r="F286" s="209">
        <v>1</v>
      </c>
      <c r="G286" s="199">
        <v>1</v>
      </c>
      <c r="H286" s="200">
        <v>148.4</v>
      </c>
      <c r="I286" s="200">
        <v>148.4</v>
      </c>
      <c r="J286" s="66"/>
      <c r="K286" s="216">
        <v>9</v>
      </c>
      <c r="L286" s="99" t="s">
        <v>769</v>
      </c>
      <c r="M286" s="218">
        <f>O286*Лист2.1!I276</f>
        <v>827400</v>
      </c>
      <c r="N286" s="216">
        <f>M286/Лист2.1!I276</f>
        <v>1970</v>
      </c>
      <c r="O286" s="216">
        <v>1970</v>
      </c>
      <c r="P286" s="339"/>
      <c r="Q286" s="104"/>
      <c r="R286" s="104"/>
    </row>
    <row r="287" spans="1:18" s="282" customFormat="1" ht="37.5" x14ac:dyDescent="0.3">
      <c r="A287" s="102" t="s">
        <v>1239</v>
      </c>
      <c r="B287" s="99" t="s">
        <v>1240</v>
      </c>
      <c r="C287" s="101">
        <v>1917</v>
      </c>
      <c r="D287" s="103"/>
      <c r="E287" s="267" t="s">
        <v>1920</v>
      </c>
      <c r="F287" s="190">
        <v>2</v>
      </c>
      <c r="G287" s="199">
        <v>1</v>
      </c>
      <c r="H287" s="200">
        <v>90.7</v>
      </c>
      <c r="I287" s="200">
        <v>90.7</v>
      </c>
      <c r="J287" s="66"/>
      <c r="K287" s="216">
        <v>5</v>
      </c>
      <c r="L287" s="99" t="s">
        <v>769</v>
      </c>
      <c r="M287" s="218">
        <f>O287*Лист2.1!I277</f>
        <v>220640</v>
      </c>
      <c r="N287" s="216">
        <f>M287/Лист2.1!I277</f>
        <v>1970</v>
      </c>
      <c r="O287" s="216">
        <v>1970</v>
      </c>
      <c r="P287" s="340"/>
      <c r="Q287" s="104"/>
      <c r="R287" s="104"/>
    </row>
    <row r="288" spans="1:18" s="282" customFormat="1" ht="37.5" x14ac:dyDescent="0.3">
      <c r="A288" s="102" t="s">
        <v>1241</v>
      </c>
      <c r="B288" s="99" t="s">
        <v>1242</v>
      </c>
      <c r="C288" s="101">
        <v>1883</v>
      </c>
      <c r="D288" s="103"/>
      <c r="E288" s="267" t="s">
        <v>1920</v>
      </c>
      <c r="F288" s="190">
        <v>2</v>
      </c>
      <c r="G288" s="190">
        <v>1</v>
      </c>
      <c r="H288" s="191">
        <v>551.70000000000005</v>
      </c>
      <c r="I288" s="210">
        <v>551.70000000000005</v>
      </c>
      <c r="J288" s="75"/>
      <c r="K288" s="216">
        <v>20</v>
      </c>
      <c r="L288" s="99" t="s">
        <v>769</v>
      </c>
      <c r="M288" s="218">
        <f>O288*Лист2.1!I278</f>
        <v>1889230</v>
      </c>
      <c r="N288" s="216">
        <f>M288/Лист2.1!I278</f>
        <v>1970</v>
      </c>
      <c r="O288" s="216">
        <v>1970</v>
      </c>
      <c r="P288" s="339"/>
      <c r="Q288" s="104"/>
      <c r="R288" s="104"/>
    </row>
    <row r="289" spans="1:18" s="282" customFormat="1" ht="37.5" x14ac:dyDescent="0.3">
      <c r="A289" s="102" t="s">
        <v>1243</v>
      </c>
      <c r="B289" s="99" t="s">
        <v>1244</v>
      </c>
      <c r="C289" s="101">
        <v>1917</v>
      </c>
      <c r="D289" s="103"/>
      <c r="E289" s="267" t="s">
        <v>1920</v>
      </c>
      <c r="F289" s="183">
        <v>3</v>
      </c>
      <c r="G289" s="190">
        <v>3</v>
      </c>
      <c r="H289" s="200">
        <v>395.3</v>
      </c>
      <c r="I289" s="191">
        <v>395.3</v>
      </c>
      <c r="J289" s="64"/>
      <c r="K289" s="216">
        <v>14</v>
      </c>
      <c r="L289" s="99" t="s">
        <v>769</v>
      </c>
      <c r="M289" s="218">
        <f>O289*Лист2.1!I279</f>
        <v>858920</v>
      </c>
      <c r="N289" s="216">
        <f>M289/Лист2.1!I279</f>
        <v>1970</v>
      </c>
      <c r="O289" s="216">
        <v>1970</v>
      </c>
      <c r="P289" s="340"/>
      <c r="Q289" s="104"/>
      <c r="R289" s="104"/>
    </row>
    <row r="290" spans="1:18" s="282" customFormat="1" ht="56.25" x14ac:dyDescent="0.3">
      <c r="A290" s="102" t="s">
        <v>1245</v>
      </c>
      <c r="B290" s="99" t="s">
        <v>1246</v>
      </c>
      <c r="C290" s="101">
        <v>1917</v>
      </c>
      <c r="D290" s="103"/>
      <c r="E290" s="267" t="s">
        <v>1926</v>
      </c>
      <c r="F290" s="190">
        <v>1</v>
      </c>
      <c r="G290" s="190">
        <v>1</v>
      </c>
      <c r="H290" s="191">
        <v>84.9</v>
      </c>
      <c r="I290" s="191">
        <v>42.5</v>
      </c>
      <c r="J290" s="64"/>
      <c r="K290" s="216">
        <v>2</v>
      </c>
      <c r="L290" s="99" t="s">
        <v>769</v>
      </c>
      <c r="M290" s="218">
        <f>O290*Лист2.1!I280</f>
        <v>191090</v>
      </c>
      <c r="N290" s="216">
        <f>M290/Лист2.1!I280</f>
        <v>1970</v>
      </c>
      <c r="O290" s="216">
        <v>1970</v>
      </c>
      <c r="P290" s="339"/>
      <c r="Q290" s="104"/>
      <c r="R290" s="104"/>
    </row>
    <row r="291" spans="1:18" s="282" customFormat="1" ht="37.5" x14ac:dyDescent="0.3">
      <c r="A291" s="102" t="s">
        <v>1247</v>
      </c>
      <c r="B291" s="99" t="s">
        <v>1248</v>
      </c>
      <c r="C291" s="101">
        <v>1906</v>
      </c>
      <c r="D291" s="103"/>
      <c r="E291" s="267" t="s">
        <v>1920</v>
      </c>
      <c r="F291" s="190">
        <v>3</v>
      </c>
      <c r="G291" s="181">
        <v>2</v>
      </c>
      <c r="H291" s="191">
        <v>943.2</v>
      </c>
      <c r="I291" s="198">
        <v>943.2</v>
      </c>
      <c r="J291" s="72"/>
      <c r="K291" s="216">
        <v>46</v>
      </c>
      <c r="L291" s="99" t="s">
        <v>769</v>
      </c>
      <c r="M291" s="218">
        <f>O291*Лист2.1!I281</f>
        <v>3350970</v>
      </c>
      <c r="N291" s="216">
        <f>M291/Лист2.1!I281</f>
        <v>1970</v>
      </c>
      <c r="O291" s="216">
        <v>1970</v>
      </c>
      <c r="P291" s="340"/>
      <c r="Q291" s="104"/>
      <c r="R291" s="104"/>
    </row>
    <row r="292" spans="1:18" s="282" customFormat="1" ht="37.5" x14ac:dyDescent="0.3">
      <c r="A292" s="102" t="s">
        <v>1249</v>
      </c>
      <c r="B292" s="99" t="s">
        <v>1250</v>
      </c>
      <c r="C292" s="101">
        <v>1880</v>
      </c>
      <c r="D292" s="103"/>
      <c r="E292" s="267" t="s">
        <v>1920</v>
      </c>
      <c r="F292" s="183">
        <v>2</v>
      </c>
      <c r="G292" s="181">
        <v>1</v>
      </c>
      <c r="H292" s="207">
        <v>417.1</v>
      </c>
      <c r="I292" s="198">
        <v>417.1</v>
      </c>
      <c r="J292" s="72"/>
      <c r="K292" s="216">
        <v>23</v>
      </c>
      <c r="L292" s="99" t="s">
        <v>750</v>
      </c>
      <c r="M292" s="218">
        <f t="shared" ref="M292" si="65">H292*O292</f>
        <v>1537013.5</v>
      </c>
      <c r="N292" s="471">
        <f t="shared" ref="N292" si="66">M292/H292</f>
        <v>3685</v>
      </c>
      <c r="O292" s="471">
        <v>3685</v>
      </c>
      <c r="P292" s="339"/>
      <c r="Q292" s="104"/>
      <c r="R292" s="104"/>
    </row>
    <row r="293" spans="1:18" s="282" customFormat="1" ht="37.5" x14ac:dyDescent="0.3">
      <c r="A293" s="102" t="s">
        <v>1251</v>
      </c>
      <c r="B293" s="99" t="s">
        <v>1252</v>
      </c>
      <c r="C293" s="101">
        <v>1917</v>
      </c>
      <c r="D293" s="103"/>
      <c r="E293" s="267" t="s">
        <v>1920</v>
      </c>
      <c r="F293" s="183">
        <v>2</v>
      </c>
      <c r="G293" s="190">
        <v>1</v>
      </c>
      <c r="H293" s="200">
        <v>190.4</v>
      </c>
      <c r="I293" s="191">
        <v>190.4</v>
      </c>
      <c r="J293" s="64"/>
      <c r="K293" s="216">
        <v>5</v>
      </c>
      <c r="L293" s="99" t="s">
        <v>769</v>
      </c>
      <c r="M293" s="218">
        <f>O293*Лист2.1!I283</f>
        <v>661920</v>
      </c>
      <c r="N293" s="216">
        <f>M293/Лист2.1!I283</f>
        <v>1970</v>
      </c>
      <c r="O293" s="216">
        <v>1970</v>
      </c>
      <c r="P293" s="340"/>
      <c r="Q293" s="104"/>
      <c r="R293" s="104"/>
    </row>
    <row r="294" spans="1:18" s="282" customFormat="1" ht="56.25" x14ac:dyDescent="0.3">
      <c r="A294" s="102" t="s">
        <v>1253</v>
      </c>
      <c r="B294" s="99" t="s">
        <v>1254</v>
      </c>
      <c r="C294" s="101">
        <v>1917</v>
      </c>
      <c r="D294" s="103"/>
      <c r="E294" s="267" t="s">
        <v>1926</v>
      </c>
      <c r="F294" s="183">
        <v>1</v>
      </c>
      <c r="G294" s="190">
        <v>1</v>
      </c>
      <c r="H294" s="200">
        <v>219.4</v>
      </c>
      <c r="I294" s="191">
        <v>73.099999999999994</v>
      </c>
      <c r="J294" s="64"/>
      <c r="K294" s="216">
        <v>10</v>
      </c>
      <c r="L294" s="99" t="s">
        <v>769</v>
      </c>
      <c r="M294" s="218">
        <f>O294*Лист2.1!I284</f>
        <v>441280</v>
      </c>
      <c r="N294" s="216">
        <f>M294/Лист2.1!I284</f>
        <v>1970</v>
      </c>
      <c r="O294" s="216">
        <v>1970</v>
      </c>
      <c r="P294" s="339"/>
      <c r="Q294" s="104"/>
      <c r="R294" s="104"/>
    </row>
    <row r="295" spans="1:18" s="282" customFormat="1" ht="56.25" x14ac:dyDescent="0.3">
      <c r="A295" s="102" t="s">
        <v>1255</v>
      </c>
      <c r="B295" s="99" t="s">
        <v>1256</v>
      </c>
      <c r="C295" s="101">
        <v>1929</v>
      </c>
      <c r="D295" s="103"/>
      <c r="E295" s="267" t="s">
        <v>1920</v>
      </c>
      <c r="F295" s="209">
        <v>5</v>
      </c>
      <c r="G295" s="199">
        <v>5</v>
      </c>
      <c r="H295" s="200">
        <v>3756.1</v>
      </c>
      <c r="I295" s="200">
        <v>3603.1</v>
      </c>
      <c r="J295" s="66"/>
      <c r="K295" s="216">
        <v>145</v>
      </c>
      <c r="L295" s="99" t="s">
        <v>769</v>
      </c>
      <c r="M295" s="218">
        <f>O295*Лист2.1!I285</f>
        <v>4854080</v>
      </c>
      <c r="N295" s="216">
        <f>M295/Лист2.1!I285</f>
        <v>1970</v>
      </c>
      <c r="O295" s="216">
        <v>1970</v>
      </c>
      <c r="P295" s="340"/>
      <c r="Q295" s="104"/>
      <c r="R295" s="104"/>
    </row>
    <row r="296" spans="1:18" ht="37.5" x14ac:dyDescent="0.3">
      <c r="A296" s="102" t="s">
        <v>1257</v>
      </c>
      <c r="B296" s="99" t="s">
        <v>1258</v>
      </c>
      <c r="C296" s="101">
        <v>1968</v>
      </c>
      <c r="D296" s="103"/>
      <c r="E296" s="267" t="s">
        <v>1920</v>
      </c>
      <c r="F296" s="209">
        <v>9</v>
      </c>
      <c r="G296" s="199">
        <v>1</v>
      </c>
      <c r="H296" s="200">
        <v>2833.1</v>
      </c>
      <c r="I296" s="200">
        <v>2798.1</v>
      </c>
      <c r="J296" s="66"/>
      <c r="K296" s="216">
        <v>137</v>
      </c>
      <c r="L296" s="99" t="s">
        <v>782</v>
      </c>
      <c r="M296" s="218">
        <f t="shared" ref="M296" si="67">H296*O296</f>
        <v>5833352.8999999994</v>
      </c>
      <c r="N296" s="216">
        <f t="shared" ref="N296" si="68">M296/H296</f>
        <v>2059</v>
      </c>
      <c r="O296" s="216">
        <v>2059</v>
      </c>
      <c r="P296" s="339"/>
      <c r="R296" s="76"/>
    </row>
    <row r="297" spans="1:18" ht="37.5" x14ac:dyDescent="0.3">
      <c r="A297" s="102" t="s">
        <v>1259</v>
      </c>
      <c r="B297" s="99" t="s">
        <v>1260</v>
      </c>
      <c r="C297" s="101">
        <v>1965</v>
      </c>
      <c r="D297" s="103"/>
      <c r="E297" s="267" t="s">
        <v>1923</v>
      </c>
      <c r="F297" s="190">
        <v>5</v>
      </c>
      <c r="G297" s="190">
        <v>4</v>
      </c>
      <c r="H297" s="198">
        <v>3526.5</v>
      </c>
      <c r="I297" s="191">
        <v>3526.5</v>
      </c>
      <c r="J297" s="64"/>
      <c r="K297" s="216">
        <v>148</v>
      </c>
      <c r="L297" s="99" t="s">
        <v>768</v>
      </c>
      <c r="M297" s="218">
        <f>O297*Лист2.1!G287</f>
        <v>2958340</v>
      </c>
      <c r="N297" s="216">
        <f>M297/Лист2.1!G287</f>
        <v>2486</v>
      </c>
      <c r="O297" s="216">
        <v>2486</v>
      </c>
      <c r="P297" s="340"/>
      <c r="R297" s="76"/>
    </row>
    <row r="298" spans="1:18" ht="37.5" x14ac:dyDescent="0.3">
      <c r="A298" s="102" t="s">
        <v>1261</v>
      </c>
      <c r="B298" s="99" t="s">
        <v>1262</v>
      </c>
      <c r="C298" s="101">
        <v>1968</v>
      </c>
      <c r="D298" s="103"/>
      <c r="E298" s="267" t="s">
        <v>1919</v>
      </c>
      <c r="F298" s="209">
        <v>5</v>
      </c>
      <c r="G298" s="199">
        <v>5</v>
      </c>
      <c r="H298" s="200">
        <v>3357.99</v>
      </c>
      <c r="I298" s="200">
        <v>2362</v>
      </c>
      <c r="J298" s="66"/>
      <c r="K298" s="216">
        <v>142</v>
      </c>
      <c r="L298" s="99" t="s">
        <v>782</v>
      </c>
      <c r="M298" s="218">
        <f t="shared" ref="M298" si="69">H298*O298</f>
        <v>6914101.4099999992</v>
      </c>
      <c r="N298" s="216">
        <f t="shared" ref="N298" si="70">M298/H298</f>
        <v>2059</v>
      </c>
      <c r="O298" s="216">
        <v>2059</v>
      </c>
      <c r="P298" s="339"/>
      <c r="R298" s="76"/>
    </row>
    <row r="299" spans="1:18" ht="37.5" x14ac:dyDescent="0.3">
      <c r="A299" s="102" t="s">
        <v>1263</v>
      </c>
      <c r="B299" s="99" t="s">
        <v>1264</v>
      </c>
      <c r="C299" s="101">
        <v>1962</v>
      </c>
      <c r="D299" s="103"/>
      <c r="E299" s="267" t="s">
        <v>1919</v>
      </c>
      <c r="F299" s="192">
        <v>5</v>
      </c>
      <c r="G299" s="199">
        <v>4</v>
      </c>
      <c r="H299" s="191">
        <v>3532</v>
      </c>
      <c r="I299" s="208">
        <v>2369</v>
      </c>
      <c r="J299" s="74"/>
      <c r="K299" s="216">
        <v>162</v>
      </c>
      <c r="L299" s="99" t="s">
        <v>768</v>
      </c>
      <c r="M299" s="218">
        <f>O299*Лист2.1!G289</f>
        <v>2828073.5999999996</v>
      </c>
      <c r="N299" s="216">
        <f>M299/Лист2.1!G289</f>
        <v>2486</v>
      </c>
      <c r="O299" s="216">
        <v>2486</v>
      </c>
      <c r="P299" s="340"/>
      <c r="R299" s="76"/>
    </row>
    <row r="300" spans="1:18" ht="37.5" x14ac:dyDescent="0.3">
      <c r="A300" s="102" t="s">
        <v>1265</v>
      </c>
      <c r="B300" s="99" t="s">
        <v>1266</v>
      </c>
      <c r="C300" s="101">
        <v>1965</v>
      </c>
      <c r="D300" s="103"/>
      <c r="E300" s="267" t="s">
        <v>1919</v>
      </c>
      <c r="F300" s="190">
        <v>5</v>
      </c>
      <c r="G300" s="190">
        <v>4</v>
      </c>
      <c r="H300" s="191">
        <v>3514</v>
      </c>
      <c r="I300" s="191">
        <v>3400</v>
      </c>
      <c r="J300" s="64"/>
      <c r="K300" s="216">
        <v>152</v>
      </c>
      <c r="L300" s="99" t="s">
        <v>782</v>
      </c>
      <c r="M300" s="218">
        <f t="shared" ref="M300" si="71">H300*O300</f>
        <v>7235326</v>
      </c>
      <c r="N300" s="216">
        <f t="shared" ref="N300" si="72">M300/H300</f>
        <v>2059</v>
      </c>
      <c r="O300" s="216">
        <v>2059</v>
      </c>
      <c r="P300" s="339"/>
      <c r="R300" s="76"/>
    </row>
    <row r="301" spans="1:18" ht="37.5" x14ac:dyDescent="0.3">
      <c r="A301" s="334" t="s">
        <v>1267</v>
      </c>
      <c r="B301" s="333" t="s">
        <v>1268</v>
      </c>
      <c r="C301" s="335">
        <v>1965</v>
      </c>
      <c r="D301" s="356"/>
      <c r="E301" s="336" t="s">
        <v>1919</v>
      </c>
      <c r="F301" s="370">
        <v>5</v>
      </c>
      <c r="G301" s="371">
        <v>5</v>
      </c>
      <c r="H301" s="372">
        <v>3668</v>
      </c>
      <c r="I301" s="373">
        <v>3374</v>
      </c>
      <c r="J301" s="67"/>
      <c r="K301" s="332">
        <v>118</v>
      </c>
      <c r="L301" s="333" t="s">
        <v>768</v>
      </c>
      <c r="M301" s="355">
        <f>O301*Лист2.1!G291</f>
        <v>2871330</v>
      </c>
      <c r="N301" s="332">
        <f>M301/Лист2.1!G291</f>
        <v>2486</v>
      </c>
      <c r="O301" s="332">
        <v>2486</v>
      </c>
      <c r="P301" s="340"/>
      <c r="R301" s="76"/>
    </row>
    <row r="302" spans="1:18" ht="37.5" x14ac:dyDescent="0.3">
      <c r="A302" s="102" t="s">
        <v>2009</v>
      </c>
      <c r="B302" s="99" t="s">
        <v>2010</v>
      </c>
      <c r="C302" s="20">
        <v>1968</v>
      </c>
      <c r="D302" s="455"/>
      <c r="E302" s="395" t="s">
        <v>1919</v>
      </c>
      <c r="F302" s="195">
        <v>5</v>
      </c>
      <c r="G302" s="196">
        <v>4</v>
      </c>
      <c r="H302" s="179">
        <v>3294</v>
      </c>
      <c r="I302" s="197">
        <v>2391</v>
      </c>
      <c r="J302" s="350"/>
      <c r="K302" s="398">
        <v>146</v>
      </c>
      <c r="L302" s="99" t="s">
        <v>782</v>
      </c>
      <c r="M302" s="218">
        <f t="shared" ref="M302" si="73">H302*O302</f>
        <v>6782346</v>
      </c>
      <c r="N302" s="216">
        <f t="shared" ref="N302" si="74">M302/H302</f>
        <v>2059</v>
      </c>
      <c r="O302" s="216">
        <v>2059</v>
      </c>
      <c r="P302" s="339"/>
      <c r="R302" s="76"/>
    </row>
    <row r="303" spans="1:18" ht="37.5" x14ac:dyDescent="0.3">
      <c r="A303" s="334" t="s">
        <v>1269</v>
      </c>
      <c r="B303" s="333" t="s">
        <v>1270</v>
      </c>
      <c r="C303" s="335">
        <v>1965</v>
      </c>
      <c r="D303" s="356"/>
      <c r="E303" s="336" t="s">
        <v>1919</v>
      </c>
      <c r="F303" s="382">
        <v>5</v>
      </c>
      <c r="G303" s="374">
        <v>3</v>
      </c>
      <c r="H303" s="383">
        <v>2579</v>
      </c>
      <c r="I303" s="383">
        <v>2402</v>
      </c>
      <c r="J303" s="71"/>
      <c r="K303" s="332">
        <v>136</v>
      </c>
      <c r="L303" s="333" t="s">
        <v>782</v>
      </c>
      <c r="M303" s="355">
        <f t="shared" ref="M303:M305" si="75">H303*O303</f>
        <v>5310161</v>
      </c>
      <c r="N303" s="332">
        <f t="shared" ref="N303:N306" si="76">M303/H303</f>
        <v>2059</v>
      </c>
      <c r="O303" s="332">
        <v>2059</v>
      </c>
      <c r="P303" s="340"/>
      <c r="R303" s="76"/>
    </row>
    <row r="304" spans="1:18" x14ac:dyDescent="0.3">
      <c r="A304" s="102" t="s">
        <v>2011</v>
      </c>
      <c r="B304" s="99" t="s">
        <v>2012</v>
      </c>
      <c r="C304" s="20">
        <v>1968</v>
      </c>
      <c r="D304" s="455"/>
      <c r="E304" s="395" t="s">
        <v>1919</v>
      </c>
      <c r="F304" s="190">
        <v>5</v>
      </c>
      <c r="G304" s="192">
        <v>4</v>
      </c>
      <c r="H304" s="193">
        <v>3250.7</v>
      </c>
      <c r="I304" s="193">
        <v>2407</v>
      </c>
      <c r="J304" s="353"/>
      <c r="K304" s="398">
        <v>150</v>
      </c>
      <c r="L304" s="99" t="s">
        <v>769</v>
      </c>
      <c r="M304" s="218">
        <f>O304*Лист2.1!I294</f>
        <v>4984100</v>
      </c>
      <c r="N304" s="398">
        <f>M304/Лист2.1!I294</f>
        <v>1970</v>
      </c>
      <c r="O304" s="398">
        <v>1970</v>
      </c>
      <c r="P304" s="339"/>
      <c r="R304" s="76"/>
    </row>
    <row r="305" spans="1:18" ht="37.5" x14ac:dyDescent="0.3">
      <c r="A305" s="102" t="s">
        <v>1271</v>
      </c>
      <c r="B305" s="99" t="s">
        <v>1272</v>
      </c>
      <c r="C305" s="101">
        <v>1952</v>
      </c>
      <c r="D305" s="103"/>
      <c r="E305" s="267" t="s">
        <v>1923</v>
      </c>
      <c r="F305" s="189">
        <v>2</v>
      </c>
      <c r="G305" s="190">
        <v>1</v>
      </c>
      <c r="H305" s="191">
        <v>928.1</v>
      </c>
      <c r="I305" s="191">
        <v>568</v>
      </c>
      <c r="J305" s="64"/>
      <c r="K305" s="216">
        <v>13</v>
      </c>
      <c r="L305" s="277" t="s">
        <v>782</v>
      </c>
      <c r="M305" s="218">
        <f t="shared" si="75"/>
        <v>1910957.9000000001</v>
      </c>
      <c r="N305" s="216">
        <f t="shared" si="76"/>
        <v>2059</v>
      </c>
      <c r="O305" s="216">
        <v>2059</v>
      </c>
      <c r="P305" s="340"/>
      <c r="R305" s="76"/>
    </row>
    <row r="306" spans="1:18" ht="37.5" x14ac:dyDescent="0.3">
      <c r="A306" s="102" t="s">
        <v>1273</v>
      </c>
      <c r="B306" s="99" t="s">
        <v>1274</v>
      </c>
      <c r="C306" s="101">
        <v>1956</v>
      </c>
      <c r="D306" s="103"/>
      <c r="E306" s="267" t="s">
        <v>1920</v>
      </c>
      <c r="F306" s="190">
        <v>4</v>
      </c>
      <c r="G306" s="192">
        <v>3</v>
      </c>
      <c r="H306" s="193">
        <v>5270.7</v>
      </c>
      <c r="I306" s="193">
        <v>3219.5</v>
      </c>
      <c r="J306" s="71"/>
      <c r="K306" s="216">
        <v>71</v>
      </c>
      <c r="L306" s="277" t="s">
        <v>782</v>
      </c>
      <c r="M306" s="218">
        <f>H306*O306</f>
        <v>10852371.299999999</v>
      </c>
      <c r="N306" s="216">
        <f t="shared" si="76"/>
        <v>2059</v>
      </c>
      <c r="O306" s="216">
        <v>2059</v>
      </c>
      <c r="P306" s="339"/>
      <c r="R306" s="76"/>
    </row>
    <row r="307" spans="1:18" ht="37.5" x14ac:dyDescent="0.3">
      <c r="A307" s="102" t="s">
        <v>1275</v>
      </c>
      <c r="B307" s="99" t="s">
        <v>1276</v>
      </c>
      <c r="C307" s="101">
        <v>1956</v>
      </c>
      <c r="D307" s="103"/>
      <c r="E307" s="267" t="s">
        <v>1920</v>
      </c>
      <c r="F307" s="190">
        <v>4</v>
      </c>
      <c r="G307" s="190">
        <v>3</v>
      </c>
      <c r="H307" s="193">
        <v>4361</v>
      </c>
      <c r="I307" s="193">
        <v>2510.5</v>
      </c>
      <c r="J307" s="75"/>
      <c r="K307" s="216">
        <v>47</v>
      </c>
      <c r="L307" s="99" t="s">
        <v>768</v>
      </c>
      <c r="M307" s="218">
        <f>O307*Лист2.1!G297</f>
        <v>2197624</v>
      </c>
      <c r="N307" s="216">
        <f>M307/Лист2.1!G297</f>
        <v>2486</v>
      </c>
      <c r="O307" s="216">
        <v>2486</v>
      </c>
      <c r="P307" s="340"/>
      <c r="R307" s="76"/>
    </row>
    <row r="308" spans="1:18" ht="37.5" x14ac:dyDescent="0.3">
      <c r="A308" s="102" t="s">
        <v>1277</v>
      </c>
      <c r="B308" s="99" t="s">
        <v>1278</v>
      </c>
      <c r="C308" s="101">
        <v>1959</v>
      </c>
      <c r="D308" s="103"/>
      <c r="E308" s="267" t="s">
        <v>1920</v>
      </c>
      <c r="F308" s="190">
        <v>4</v>
      </c>
      <c r="G308" s="192">
        <v>9</v>
      </c>
      <c r="H308" s="193">
        <v>3949.2</v>
      </c>
      <c r="I308" s="193">
        <v>2422</v>
      </c>
      <c r="J308" s="71"/>
      <c r="K308" s="216">
        <v>206</v>
      </c>
      <c r="L308" s="99" t="s">
        <v>782</v>
      </c>
      <c r="M308" s="218">
        <f t="shared" ref="M308:M310" si="77">H308*O308</f>
        <v>8131402.7999999998</v>
      </c>
      <c r="N308" s="216">
        <f t="shared" ref="N308:N310" si="78">M308/H308</f>
        <v>2059</v>
      </c>
      <c r="O308" s="216">
        <v>2059</v>
      </c>
      <c r="P308" s="339"/>
      <c r="R308" s="76"/>
    </row>
    <row r="309" spans="1:18" ht="37.5" x14ac:dyDescent="0.3">
      <c r="A309" s="102" t="s">
        <v>1279</v>
      </c>
      <c r="B309" s="99" t="s">
        <v>1280</v>
      </c>
      <c r="C309" s="101">
        <v>1965</v>
      </c>
      <c r="D309" s="103"/>
      <c r="E309" s="267" t="s">
        <v>1920</v>
      </c>
      <c r="F309" s="190">
        <v>5</v>
      </c>
      <c r="G309" s="192">
        <v>3</v>
      </c>
      <c r="H309" s="193">
        <v>3271.2</v>
      </c>
      <c r="I309" s="193">
        <v>2365.1999999999998</v>
      </c>
      <c r="J309" s="71"/>
      <c r="K309" s="216">
        <v>96</v>
      </c>
      <c r="L309" s="99" t="s">
        <v>782</v>
      </c>
      <c r="M309" s="218">
        <f t="shared" si="77"/>
        <v>6735400.7999999998</v>
      </c>
      <c r="N309" s="216">
        <f t="shared" si="78"/>
        <v>2059</v>
      </c>
      <c r="O309" s="216">
        <v>2059</v>
      </c>
      <c r="P309" s="340"/>
      <c r="R309" s="76"/>
    </row>
    <row r="310" spans="1:18" ht="37.5" x14ac:dyDescent="0.3">
      <c r="A310" s="102" t="s">
        <v>1281</v>
      </c>
      <c r="B310" s="99" t="s">
        <v>1282</v>
      </c>
      <c r="C310" s="101">
        <v>1956</v>
      </c>
      <c r="D310" s="103"/>
      <c r="E310" s="267" t="s">
        <v>1920</v>
      </c>
      <c r="F310" s="203">
        <v>5</v>
      </c>
      <c r="G310" s="196">
        <v>4</v>
      </c>
      <c r="H310" s="204">
        <v>4856.3</v>
      </c>
      <c r="I310" s="197">
        <v>3347.8</v>
      </c>
      <c r="J310" s="67"/>
      <c r="K310" s="216">
        <v>140</v>
      </c>
      <c r="L310" s="99" t="s">
        <v>782</v>
      </c>
      <c r="M310" s="218">
        <f t="shared" si="77"/>
        <v>9999121.7000000011</v>
      </c>
      <c r="N310" s="216">
        <f t="shared" si="78"/>
        <v>2059</v>
      </c>
      <c r="O310" s="216">
        <v>2059</v>
      </c>
      <c r="P310" s="339"/>
      <c r="R310" s="76"/>
    </row>
    <row r="311" spans="1:18" s="282" customFormat="1" ht="37.5" x14ac:dyDescent="0.3">
      <c r="A311" s="102" t="s">
        <v>1283</v>
      </c>
      <c r="B311" s="99" t="s">
        <v>1284</v>
      </c>
      <c r="C311" s="101">
        <v>1992</v>
      </c>
      <c r="D311" s="103"/>
      <c r="E311" s="267" t="s">
        <v>1920</v>
      </c>
      <c r="F311" s="209">
        <v>4</v>
      </c>
      <c r="G311" s="199">
        <v>2</v>
      </c>
      <c r="H311" s="200">
        <v>660.1</v>
      </c>
      <c r="I311" s="200">
        <v>553.1</v>
      </c>
      <c r="J311" s="66"/>
      <c r="K311" s="216">
        <v>41</v>
      </c>
      <c r="L311" s="99" t="s">
        <v>769</v>
      </c>
      <c r="M311" s="218">
        <f>O311*Лист2.1!I301</f>
        <v>879211</v>
      </c>
      <c r="N311" s="216">
        <f>M311/Лист2.1!I301</f>
        <v>1970</v>
      </c>
      <c r="O311" s="216">
        <v>1970</v>
      </c>
      <c r="P311" s="340"/>
      <c r="Q311" s="104"/>
      <c r="R311" s="104"/>
    </row>
    <row r="312" spans="1:18" ht="37.5" x14ac:dyDescent="0.3">
      <c r="A312" s="102" t="s">
        <v>1285</v>
      </c>
      <c r="B312" s="99" t="s">
        <v>1286</v>
      </c>
      <c r="C312" s="101">
        <v>1958</v>
      </c>
      <c r="D312" s="103"/>
      <c r="E312" s="267" t="s">
        <v>1920</v>
      </c>
      <c r="F312" s="190">
        <v>5</v>
      </c>
      <c r="G312" s="199">
        <v>5</v>
      </c>
      <c r="H312" s="200">
        <v>6443</v>
      </c>
      <c r="I312" s="200">
        <v>4725.1000000000004</v>
      </c>
      <c r="J312" s="66"/>
      <c r="K312" s="216">
        <v>198</v>
      </c>
      <c r="L312" s="99" t="s">
        <v>768</v>
      </c>
      <c r="M312" s="218">
        <f>O312*Лист2.1!G302</f>
        <v>5111216</v>
      </c>
      <c r="N312" s="216">
        <f>M312/Лист2.1!G302</f>
        <v>2486</v>
      </c>
      <c r="O312" s="216">
        <v>2486</v>
      </c>
      <c r="P312" s="339"/>
      <c r="R312" s="76"/>
    </row>
    <row r="313" spans="1:18" ht="37.5" x14ac:dyDescent="0.3">
      <c r="A313" s="102" t="s">
        <v>1287</v>
      </c>
      <c r="B313" s="99" t="s">
        <v>1288</v>
      </c>
      <c r="C313" s="101">
        <v>1971</v>
      </c>
      <c r="D313" s="103"/>
      <c r="E313" s="267" t="s">
        <v>1919</v>
      </c>
      <c r="F313" s="183">
        <v>5</v>
      </c>
      <c r="G313" s="190">
        <v>4</v>
      </c>
      <c r="H313" s="200">
        <v>3432</v>
      </c>
      <c r="I313" s="191">
        <v>2670</v>
      </c>
      <c r="J313" s="64"/>
      <c r="K313" s="216">
        <v>147</v>
      </c>
      <c r="L313" s="99" t="s">
        <v>782</v>
      </c>
      <c r="M313" s="218">
        <f t="shared" ref="M313" si="79">H313*O313</f>
        <v>7066488</v>
      </c>
      <c r="N313" s="216">
        <f t="shared" ref="N313" si="80">M313/H313</f>
        <v>2059</v>
      </c>
      <c r="O313" s="216">
        <v>2059</v>
      </c>
      <c r="P313" s="340"/>
      <c r="R313" s="76"/>
    </row>
    <row r="314" spans="1:18" ht="37.5" x14ac:dyDescent="0.3">
      <c r="A314" s="102" t="s">
        <v>1289</v>
      </c>
      <c r="B314" s="99" t="s">
        <v>1290</v>
      </c>
      <c r="C314" s="101">
        <v>1960</v>
      </c>
      <c r="D314" s="103"/>
      <c r="E314" s="267" t="s">
        <v>1919</v>
      </c>
      <c r="F314" s="190">
        <v>5</v>
      </c>
      <c r="G314" s="181">
        <v>3</v>
      </c>
      <c r="H314" s="191">
        <v>2487.1999999999998</v>
      </c>
      <c r="I314" s="182">
        <v>2487.1999999999998</v>
      </c>
      <c r="J314" s="68"/>
      <c r="K314" s="216">
        <v>131</v>
      </c>
      <c r="L314" s="99" t="s">
        <v>768</v>
      </c>
      <c r="M314" s="218">
        <f>O314*Лист2.1!G304</f>
        <v>2132988</v>
      </c>
      <c r="N314" s="216">
        <f>M314/Лист2.1!G304</f>
        <v>2486</v>
      </c>
      <c r="O314" s="216">
        <v>2486</v>
      </c>
      <c r="P314" s="339"/>
      <c r="R314" s="76"/>
    </row>
    <row r="315" spans="1:18" ht="37.5" x14ac:dyDescent="0.3">
      <c r="A315" s="102" t="s">
        <v>1291</v>
      </c>
      <c r="B315" s="99" t="s">
        <v>1292</v>
      </c>
      <c r="C315" s="101">
        <v>1958</v>
      </c>
      <c r="D315" s="103"/>
      <c r="E315" s="267" t="s">
        <v>1920</v>
      </c>
      <c r="F315" s="190">
        <v>5</v>
      </c>
      <c r="G315" s="190">
        <v>3</v>
      </c>
      <c r="H315" s="191">
        <v>2207.5</v>
      </c>
      <c r="I315" s="210">
        <v>1258.5999999999999</v>
      </c>
      <c r="J315" s="75"/>
      <c r="K315" s="216">
        <v>14</v>
      </c>
      <c r="L315" s="99" t="s">
        <v>768</v>
      </c>
      <c r="M315" s="218">
        <f>O315*Лист2.1!G305</f>
        <v>3032920</v>
      </c>
      <c r="N315" s="216">
        <f>M315/Лист2.1!G305</f>
        <v>2486</v>
      </c>
      <c r="O315" s="216">
        <v>2486</v>
      </c>
      <c r="P315" s="340"/>
      <c r="R315" s="76"/>
    </row>
    <row r="316" spans="1:18" ht="37.5" x14ac:dyDescent="0.3">
      <c r="A316" s="102" t="s">
        <v>1293</v>
      </c>
      <c r="B316" s="99" t="s">
        <v>1294</v>
      </c>
      <c r="C316" s="101">
        <v>1959</v>
      </c>
      <c r="D316" s="103"/>
      <c r="E316" s="267" t="s">
        <v>1923</v>
      </c>
      <c r="F316" s="190">
        <v>2</v>
      </c>
      <c r="G316" s="190">
        <v>1</v>
      </c>
      <c r="H316" s="191">
        <v>573.20000000000005</v>
      </c>
      <c r="I316" s="210">
        <v>573.20000000000005</v>
      </c>
      <c r="J316" s="75"/>
      <c r="K316" s="216">
        <v>15</v>
      </c>
      <c r="L316" s="99" t="s">
        <v>768</v>
      </c>
      <c r="M316" s="218">
        <f>O316*Лист2.1!G306</f>
        <v>2968284</v>
      </c>
      <c r="N316" s="216">
        <f>M316/Лист2.1!G306</f>
        <v>2486</v>
      </c>
      <c r="O316" s="216">
        <v>2486</v>
      </c>
      <c r="P316" s="339"/>
      <c r="R316" s="76"/>
    </row>
    <row r="317" spans="1:18" ht="39.950000000000003" customHeight="1" x14ac:dyDescent="0.3">
      <c r="A317" s="102" t="s">
        <v>1295</v>
      </c>
      <c r="B317" s="99" t="s">
        <v>1296</v>
      </c>
      <c r="C317" s="101">
        <v>1957</v>
      </c>
      <c r="D317" s="103"/>
      <c r="E317" s="267" t="s">
        <v>1920</v>
      </c>
      <c r="F317" s="190">
        <v>5</v>
      </c>
      <c r="G317" s="190">
        <v>5</v>
      </c>
      <c r="H317" s="191">
        <v>6861.4</v>
      </c>
      <c r="I317" s="210">
        <v>5448.8</v>
      </c>
      <c r="J317" s="75"/>
      <c r="K317" s="216">
        <v>216</v>
      </c>
      <c r="L317" s="99" t="s">
        <v>782</v>
      </c>
      <c r="M317" s="218">
        <f t="shared" ref="M317" si="81">H317*O317</f>
        <v>14127622.6</v>
      </c>
      <c r="N317" s="216">
        <f t="shared" ref="N317" si="82">M317/H317</f>
        <v>2059</v>
      </c>
      <c r="O317" s="216">
        <v>2059</v>
      </c>
      <c r="P317" s="340"/>
      <c r="R317" s="76"/>
    </row>
    <row r="318" spans="1:18" ht="39.950000000000003" customHeight="1" x14ac:dyDescent="0.3">
      <c r="A318" s="102" t="s">
        <v>1297</v>
      </c>
      <c r="B318" s="99" t="s">
        <v>1298</v>
      </c>
      <c r="C318" s="101">
        <v>1988</v>
      </c>
      <c r="D318" s="103"/>
      <c r="E318" s="267" t="s">
        <v>1919</v>
      </c>
      <c r="F318" s="190">
        <v>5</v>
      </c>
      <c r="G318" s="190">
        <v>3</v>
      </c>
      <c r="H318" s="191">
        <v>5508.2</v>
      </c>
      <c r="I318" s="210">
        <v>3242</v>
      </c>
      <c r="J318" s="75"/>
      <c r="K318" s="216">
        <v>182</v>
      </c>
      <c r="L318" s="99" t="s">
        <v>768</v>
      </c>
      <c r="M318" s="218">
        <f>O318*Лист2.1!G308</f>
        <v>1552320</v>
      </c>
      <c r="N318" s="216">
        <f>M318/Лист2.1!G308</f>
        <v>1584</v>
      </c>
      <c r="O318" s="216">
        <v>1584</v>
      </c>
      <c r="P318" s="339"/>
      <c r="R318" s="76"/>
    </row>
    <row r="319" spans="1:18" ht="39.950000000000003" customHeight="1" x14ac:dyDescent="0.3">
      <c r="A319" s="102" t="s">
        <v>1299</v>
      </c>
      <c r="B319" s="99" t="s">
        <v>1300</v>
      </c>
      <c r="C319" s="101">
        <v>1999</v>
      </c>
      <c r="D319" s="103"/>
      <c r="E319" s="267" t="s">
        <v>1920</v>
      </c>
      <c r="F319" s="190">
        <v>5</v>
      </c>
      <c r="G319" s="190">
        <v>6</v>
      </c>
      <c r="H319" s="191">
        <v>5810.1</v>
      </c>
      <c r="I319" s="210">
        <v>3490</v>
      </c>
      <c r="J319" s="75"/>
      <c r="K319" s="216">
        <v>162</v>
      </c>
      <c r="L319" s="99" t="s">
        <v>768</v>
      </c>
      <c r="M319" s="218">
        <f>O319*Лист2.1!G309</f>
        <v>1677456</v>
      </c>
      <c r="N319" s="216">
        <f>M319/Лист2.1!G309</f>
        <v>1584</v>
      </c>
      <c r="O319" s="216">
        <v>1584</v>
      </c>
      <c r="P319" s="340"/>
      <c r="R319" s="76"/>
    </row>
    <row r="320" spans="1:18" ht="39.950000000000003" customHeight="1" x14ac:dyDescent="0.3">
      <c r="A320" s="102" t="s">
        <v>273</v>
      </c>
      <c r="B320" s="99" t="s">
        <v>638</v>
      </c>
      <c r="C320" s="101">
        <v>1979</v>
      </c>
      <c r="D320" s="103"/>
      <c r="E320" s="267" t="s">
        <v>1919</v>
      </c>
      <c r="F320" s="190">
        <v>5</v>
      </c>
      <c r="G320" s="190">
        <v>5</v>
      </c>
      <c r="H320" s="191">
        <v>4578.6000000000004</v>
      </c>
      <c r="I320" s="210">
        <v>2776</v>
      </c>
      <c r="J320" s="75"/>
      <c r="K320" s="216">
        <v>152</v>
      </c>
      <c r="L320" s="99" t="s">
        <v>782</v>
      </c>
      <c r="M320" s="218">
        <f t="shared" ref="M320" si="83">H320*O320</f>
        <v>9427337.4000000004</v>
      </c>
      <c r="N320" s="216">
        <f t="shared" ref="N320" si="84">M320/H320</f>
        <v>2059</v>
      </c>
      <c r="O320" s="216">
        <v>2059</v>
      </c>
      <c r="P320" s="339"/>
      <c r="R320" s="76"/>
    </row>
    <row r="321" spans="1:18" ht="39.950000000000003" customHeight="1" x14ac:dyDescent="0.3">
      <c r="A321" s="102" t="s">
        <v>1301</v>
      </c>
      <c r="B321" s="99" t="s">
        <v>1302</v>
      </c>
      <c r="C321" s="101">
        <v>2007</v>
      </c>
      <c r="D321" s="103"/>
      <c r="E321" s="267" t="s">
        <v>1920</v>
      </c>
      <c r="F321" s="190">
        <v>10</v>
      </c>
      <c r="G321" s="190">
        <v>5</v>
      </c>
      <c r="H321" s="191">
        <v>12560.8</v>
      </c>
      <c r="I321" s="210">
        <v>11261</v>
      </c>
      <c r="J321" s="75"/>
      <c r="K321" s="216">
        <v>313</v>
      </c>
      <c r="L321" s="99" t="s">
        <v>768</v>
      </c>
      <c r="M321" s="218">
        <f>O321*Лист2.1!G311</f>
        <v>3400848</v>
      </c>
      <c r="N321" s="216">
        <f>M321/Лист2.1!G311</f>
        <v>1584</v>
      </c>
      <c r="O321" s="216">
        <v>1584</v>
      </c>
      <c r="P321" s="340"/>
      <c r="R321" s="76"/>
    </row>
    <row r="322" spans="1:18" s="282" customFormat="1" ht="39.950000000000003" customHeight="1" x14ac:dyDescent="0.3">
      <c r="A322" s="102" t="s">
        <v>1303</v>
      </c>
      <c r="B322" s="99" t="s">
        <v>1304</v>
      </c>
      <c r="C322" s="101">
        <v>2006</v>
      </c>
      <c r="D322" s="103"/>
      <c r="E322" s="267" t="s">
        <v>1920</v>
      </c>
      <c r="F322" s="190">
        <v>13</v>
      </c>
      <c r="G322" s="190">
        <v>3</v>
      </c>
      <c r="H322" s="198">
        <v>12324.9</v>
      </c>
      <c r="I322" s="191">
        <v>9233.7000000000007</v>
      </c>
      <c r="J322" s="64"/>
      <c r="K322" s="216">
        <v>80</v>
      </c>
      <c r="L322" s="99" t="s">
        <v>769</v>
      </c>
      <c r="M322" s="218">
        <f>O322*Лист2.1!I312</f>
        <v>19453750</v>
      </c>
      <c r="N322" s="216">
        <f>M322/Лист2.1!I312</f>
        <v>1970</v>
      </c>
      <c r="O322" s="216">
        <v>1970</v>
      </c>
      <c r="P322" s="339"/>
      <c r="Q322" s="104"/>
      <c r="R322" s="104"/>
    </row>
    <row r="323" spans="1:18" s="282" customFormat="1" ht="39.950000000000003" customHeight="1" x14ac:dyDescent="0.3">
      <c r="A323" s="102" t="s">
        <v>1305</v>
      </c>
      <c r="B323" s="99" t="s">
        <v>1306</v>
      </c>
      <c r="C323" s="101">
        <v>1967</v>
      </c>
      <c r="D323" s="103"/>
      <c r="E323" s="267" t="s">
        <v>1920</v>
      </c>
      <c r="F323" s="183">
        <v>9</v>
      </c>
      <c r="G323" s="183">
        <v>3</v>
      </c>
      <c r="H323" s="200">
        <v>4494.8999999999996</v>
      </c>
      <c r="I323" s="200">
        <v>4494.8999999999996</v>
      </c>
      <c r="J323" s="64"/>
      <c r="K323" s="216">
        <v>187</v>
      </c>
      <c r="L323" s="99" t="s">
        <v>769</v>
      </c>
      <c r="M323" s="218">
        <f>O323*Лист2.1!I313</f>
        <v>9266880</v>
      </c>
      <c r="N323" s="216">
        <f>M323/Лист2.1!I313</f>
        <v>1970</v>
      </c>
      <c r="O323" s="216">
        <v>1970</v>
      </c>
      <c r="P323" s="340"/>
      <c r="Q323" s="104"/>
      <c r="R323" s="104"/>
    </row>
    <row r="324" spans="1:18" ht="30" customHeight="1" x14ac:dyDescent="0.3">
      <c r="A324" s="501" t="s">
        <v>1307</v>
      </c>
      <c r="B324" s="503" t="s">
        <v>1308</v>
      </c>
      <c r="C324" s="505">
        <v>1982</v>
      </c>
      <c r="D324" s="507"/>
      <c r="E324" s="509" t="s">
        <v>1920</v>
      </c>
      <c r="F324" s="510">
        <v>14</v>
      </c>
      <c r="G324" s="512">
        <v>1</v>
      </c>
      <c r="H324" s="514">
        <v>3975.7</v>
      </c>
      <c r="I324" s="514">
        <v>3950.2</v>
      </c>
      <c r="J324" s="66"/>
      <c r="K324" s="521">
        <v>131</v>
      </c>
      <c r="L324" s="503" t="s">
        <v>835</v>
      </c>
      <c r="M324" s="355">
        <f>O324*1</f>
        <v>1800000</v>
      </c>
      <c r="N324" s="332">
        <f>M324/1</f>
        <v>1800000</v>
      </c>
      <c r="O324" s="332">
        <v>1800000</v>
      </c>
      <c r="P324" s="498"/>
      <c r="R324" s="76"/>
    </row>
    <row r="325" spans="1:18" ht="26.25" customHeight="1" x14ac:dyDescent="0.3">
      <c r="A325" s="502"/>
      <c r="B325" s="504"/>
      <c r="C325" s="506"/>
      <c r="D325" s="508"/>
      <c r="E325" s="506"/>
      <c r="F325" s="511"/>
      <c r="G325" s="513"/>
      <c r="H325" s="515"/>
      <c r="I325" s="515"/>
      <c r="J325" s="351"/>
      <c r="K325" s="522"/>
      <c r="L325" s="504"/>
      <c r="M325" s="218">
        <f>O325*1</f>
        <v>2300000</v>
      </c>
      <c r="N325" s="216">
        <f>M325/1</f>
        <v>2300000</v>
      </c>
      <c r="O325" s="216">
        <v>2300000</v>
      </c>
      <c r="P325" s="498"/>
      <c r="R325" s="76"/>
    </row>
    <row r="326" spans="1:18" s="282" customFormat="1" ht="39.950000000000003" customHeight="1" x14ac:dyDescent="0.3">
      <c r="A326" s="102" t="s">
        <v>1309</v>
      </c>
      <c r="B326" s="99" t="s">
        <v>1310</v>
      </c>
      <c r="C326" s="101">
        <v>153</v>
      </c>
      <c r="D326" s="103"/>
      <c r="E326" s="267" t="s">
        <v>1920</v>
      </c>
      <c r="F326" s="209">
        <v>12</v>
      </c>
      <c r="G326" s="199">
        <v>1</v>
      </c>
      <c r="H326" s="200">
        <v>3928</v>
      </c>
      <c r="I326" s="200">
        <v>3260.2</v>
      </c>
      <c r="J326" s="66"/>
      <c r="K326" s="216">
        <v>122</v>
      </c>
      <c r="L326" s="99" t="s">
        <v>769</v>
      </c>
      <c r="M326" s="218">
        <f>O326*Лист2.1!I315</f>
        <v>10638000</v>
      </c>
      <c r="N326" s="216">
        <f>M326/Лист2.1!I315</f>
        <v>1970</v>
      </c>
      <c r="O326" s="216">
        <v>1970</v>
      </c>
      <c r="P326" s="390"/>
      <c r="Q326" s="104"/>
      <c r="R326" s="104"/>
    </row>
    <row r="327" spans="1:18" s="282" customFormat="1" ht="39.950000000000003" customHeight="1" x14ac:dyDescent="0.3">
      <c r="A327" s="102" t="s">
        <v>1311</v>
      </c>
      <c r="B327" s="99" t="s">
        <v>1312</v>
      </c>
      <c r="C327" s="101">
        <v>1974</v>
      </c>
      <c r="D327" s="103"/>
      <c r="E327" s="267" t="s">
        <v>1920</v>
      </c>
      <c r="F327" s="195">
        <v>9</v>
      </c>
      <c r="G327" s="196">
        <v>4</v>
      </c>
      <c r="H327" s="179">
        <v>10833.5</v>
      </c>
      <c r="I327" s="197">
        <v>9938.9</v>
      </c>
      <c r="J327" s="67"/>
      <c r="K327" s="216">
        <v>372</v>
      </c>
      <c r="L327" s="99" t="s">
        <v>769</v>
      </c>
      <c r="M327" s="218">
        <f>O327*Лист2.1!I316</f>
        <v>18567250</v>
      </c>
      <c r="N327" s="218">
        <f>M327/Лист2.1!I316</f>
        <v>1970</v>
      </c>
      <c r="O327" s="216">
        <v>1970</v>
      </c>
      <c r="P327" s="390"/>
      <c r="Q327" s="104"/>
      <c r="R327" s="104"/>
    </row>
    <row r="328" spans="1:18" s="282" customFormat="1" ht="39.950000000000003" customHeight="1" x14ac:dyDescent="0.3">
      <c r="A328" s="102" t="s">
        <v>1313</v>
      </c>
      <c r="B328" s="99" t="s">
        <v>1314</v>
      </c>
      <c r="C328" s="101">
        <v>1934</v>
      </c>
      <c r="D328" s="103"/>
      <c r="E328" s="267" t="s">
        <v>1920</v>
      </c>
      <c r="F328" s="183">
        <v>4</v>
      </c>
      <c r="G328" s="183">
        <v>3</v>
      </c>
      <c r="H328" s="200">
        <v>2071.3000000000002</v>
      </c>
      <c r="I328" s="191">
        <v>1911.7</v>
      </c>
      <c r="J328" s="64"/>
      <c r="K328" s="216">
        <v>108</v>
      </c>
      <c r="L328" s="99" t="s">
        <v>769</v>
      </c>
      <c r="M328" s="218">
        <f>O328*Лист2.1!I317</f>
        <v>3152000</v>
      </c>
      <c r="N328" s="218">
        <f>M328/Лист2.1!I317</f>
        <v>1970</v>
      </c>
      <c r="O328" s="216">
        <v>1970</v>
      </c>
      <c r="P328" s="390"/>
      <c r="Q328" s="104"/>
      <c r="R328" s="104"/>
    </row>
    <row r="329" spans="1:18" s="282" customFormat="1" ht="39.950000000000003" customHeight="1" x14ac:dyDescent="0.3">
      <c r="A329" s="102" t="s">
        <v>1315</v>
      </c>
      <c r="B329" s="99" t="s">
        <v>1316</v>
      </c>
      <c r="C329" s="101">
        <v>1974</v>
      </c>
      <c r="D329" s="103"/>
      <c r="E329" s="267" t="s">
        <v>1920</v>
      </c>
      <c r="F329" s="183">
        <v>5</v>
      </c>
      <c r="G329" s="183">
        <v>11</v>
      </c>
      <c r="H329" s="200">
        <v>11970.2</v>
      </c>
      <c r="I329" s="191">
        <v>9673.6</v>
      </c>
      <c r="J329" s="64"/>
      <c r="K329" s="216">
        <v>361</v>
      </c>
      <c r="L329" s="99" t="s">
        <v>769</v>
      </c>
      <c r="M329" s="218">
        <f>O329*Лист2.1!I318</f>
        <v>11110800</v>
      </c>
      <c r="N329" s="218">
        <f>M329/Лист2.1!I318</f>
        <v>1970</v>
      </c>
      <c r="O329" s="216">
        <v>1970</v>
      </c>
      <c r="P329" s="390"/>
      <c r="Q329" s="104"/>
      <c r="R329" s="104"/>
    </row>
    <row r="330" spans="1:18" s="282" customFormat="1" ht="39.950000000000003" customHeight="1" x14ac:dyDescent="0.3">
      <c r="A330" s="102" t="s">
        <v>1317</v>
      </c>
      <c r="B330" s="99" t="s">
        <v>1318</v>
      </c>
      <c r="C330" s="101">
        <v>1934</v>
      </c>
      <c r="D330" s="103"/>
      <c r="E330" s="267" t="s">
        <v>1920</v>
      </c>
      <c r="F330" s="183">
        <v>4</v>
      </c>
      <c r="G330" s="190">
        <v>4</v>
      </c>
      <c r="H330" s="194">
        <v>1996.9</v>
      </c>
      <c r="I330" s="194">
        <v>2002.7</v>
      </c>
      <c r="J330" s="63"/>
      <c r="K330" s="216">
        <v>108</v>
      </c>
      <c r="L330" s="99" t="s">
        <v>769</v>
      </c>
      <c r="M330" s="218">
        <f>O330*Лист2.1!I319</f>
        <v>5709060</v>
      </c>
      <c r="N330" s="218">
        <f>M330/Лист2.1!I319</f>
        <v>1970</v>
      </c>
      <c r="O330" s="216">
        <v>1970</v>
      </c>
      <c r="P330" s="390"/>
      <c r="Q330" s="104"/>
      <c r="R330" s="104"/>
    </row>
    <row r="331" spans="1:18" s="282" customFormat="1" ht="39.950000000000003" customHeight="1" x14ac:dyDescent="0.3">
      <c r="A331" s="102" t="s">
        <v>1319</v>
      </c>
      <c r="B331" s="99" t="s">
        <v>1320</v>
      </c>
      <c r="C331" s="101">
        <v>1938</v>
      </c>
      <c r="D331" s="103"/>
      <c r="E331" s="267" t="s">
        <v>1920</v>
      </c>
      <c r="F331" s="183">
        <v>4</v>
      </c>
      <c r="G331" s="183">
        <v>4</v>
      </c>
      <c r="H331" s="200">
        <v>2264</v>
      </c>
      <c r="I331" s="191">
        <v>1645.6</v>
      </c>
      <c r="J331" s="64"/>
      <c r="K331" s="216">
        <v>72</v>
      </c>
      <c r="L331" s="99" t="s">
        <v>769</v>
      </c>
      <c r="M331" s="218">
        <f>O331*Лист2.1!I320</f>
        <v>3278080</v>
      </c>
      <c r="N331" s="218">
        <f>M331/Лист2.1!I320</f>
        <v>1970</v>
      </c>
      <c r="O331" s="216">
        <v>1970</v>
      </c>
      <c r="P331" s="390"/>
      <c r="Q331" s="104"/>
      <c r="R331" s="104"/>
    </row>
    <row r="332" spans="1:18" s="282" customFormat="1" ht="39.950000000000003" customHeight="1" x14ac:dyDescent="0.3">
      <c r="A332" s="102" t="s">
        <v>1321</v>
      </c>
      <c r="B332" s="99" t="s">
        <v>1322</v>
      </c>
      <c r="C332" s="101">
        <v>1939</v>
      </c>
      <c r="D332" s="103"/>
      <c r="E332" s="267" t="s">
        <v>1920</v>
      </c>
      <c r="F332" s="190">
        <v>5</v>
      </c>
      <c r="G332" s="190">
        <v>5</v>
      </c>
      <c r="H332" s="198">
        <v>3860.9</v>
      </c>
      <c r="I332" s="191">
        <v>3361.2</v>
      </c>
      <c r="J332" s="64"/>
      <c r="K332" s="216">
        <v>125</v>
      </c>
      <c r="L332" s="99" t="s">
        <v>769</v>
      </c>
      <c r="M332" s="218">
        <f>O332*Лист2.1!I321</f>
        <v>14733630</v>
      </c>
      <c r="N332" s="218">
        <f>M332/Лист2.1!I321</f>
        <v>1970</v>
      </c>
      <c r="O332" s="216">
        <v>1970</v>
      </c>
      <c r="P332" s="390"/>
      <c r="Q332" s="104"/>
      <c r="R332" s="104"/>
    </row>
    <row r="333" spans="1:18" s="282" customFormat="1" ht="39.950000000000003" customHeight="1" x14ac:dyDescent="0.3">
      <c r="A333" s="102" t="s">
        <v>1323</v>
      </c>
      <c r="B333" s="99" t="s">
        <v>1324</v>
      </c>
      <c r="C333" s="101">
        <v>1996</v>
      </c>
      <c r="D333" s="103"/>
      <c r="E333" s="267" t="s">
        <v>1919</v>
      </c>
      <c r="F333" s="190">
        <v>12</v>
      </c>
      <c r="G333" s="190">
        <v>1</v>
      </c>
      <c r="H333" s="191">
        <v>4296.8</v>
      </c>
      <c r="I333" s="210">
        <v>3018.7</v>
      </c>
      <c r="J333" s="75"/>
      <c r="K333" s="216">
        <v>84</v>
      </c>
      <c r="L333" s="99" t="s">
        <v>769</v>
      </c>
      <c r="M333" s="218">
        <f>O333*Лист2.1!I322</f>
        <v>4826500</v>
      </c>
      <c r="N333" s="216">
        <f>M333/Лист2.1!I322</f>
        <v>1970</v>
      </c>
      <c r="O333" s="216">
        <v>1970</v>
      </c>
      <c r="P333" s="390"/>
      <c r="Q333" s="104"/>
      <c r="R333" s="104"/>
    </row>
    <row r="334" spans="1:18" s="282" customFormat="1" ht="39.950000000000003" customHeight="1" x14ac:dyDescent="0.3">
      <c r="A334" s="102" t="s">
        <v>1325</v>
      </c>
      <c r="B334" s="99" t="s">
        <v>1326</v>
      </c>
      <c r="C334" s="101">
        <v>1938</v>
      </c>
      <c r="D334" s="103"/>
      <c r="E334" s="267" t="s">
        <v>1920</v>
      </c>
      <c r="F334" s="190">
        <v>4</v>
      </c>
      <c r="G334" s="190">
        <v>2</v>
      </c>
      <c r="H334" s="191">
        <v>2123.1999999999998</v>
      </c>
      <c r="I334" s="210">
        <v>2345.1</v>
      </c>
      <c r="J334" s="75"/>
      <c r="K334" s="216">
        <v>74</v>
      </c>
      <c r="L334" s="468" t="s">
        <v>768</v>
      </c>
      <c r="M334" s="218">
        <f>O334*Лист2.1!G323</f>
        <v>1636036.6</v>
      </c>
      <c r="N334" s="467">
        <f>M334/Лист2.1!G323</f>
        <v>2486</v>
      </c>
      <c r="O334" s="467">
        <v>2486</v>
      </c>
      <c r="P334" s="390"/>
      <c r="Q334" s="104"/>
      <c r="R334" s="104"/>
    </row>
    <row r="335" spans="1:18" s="282" customFormat="1" ht="39.950000000000003" customHeight="1" x14ac:dyDescent="0.3">
      <c r="A335" s="102" t="s">
        <v>1327</v>
      </c>
      <c r="B335" s="99" t="s">
        <v>1328</v>
      </c>
      <c r="C335" s="101">
        <v>1996</v>
      </c>
      <c r="D335" s="103"/>
      <c r="E335" s="267" t="s">
        <v>1919</v>
      </c>
      <c r="F335" s="190">
        <v>12</v>
      </c>
      <c r="G335" s="192">
        <v>1</v>
      </c>
      <c r="H335" s="193">
        <v>4309.3999999999996</v>
      </c>
      <c r="I335" s="193">
        <v>3030.3</v>
      </c>
      <c r="J335" s="71"/>
      <c r="K335" s="216">
        <v>93</v>
      </c>
      <c r="L335" s="99" t="s">
        <v>769</v>
      </c>
      <c r="M335" s="218">
        <f>O335*Лист2.1!I324</f>
        <v>4432500</v>
      </c>
      <c r="N335" s="216">
        <f>M335/Лист2.1!I324</f>
        <v>1970</v>
      </c>
      <c r="O335" s="216">
        <v>1970</v>
      </c>
      <c r="P335" s="390"/>
      <c r="Q335" s="104"/>
      <c r="R335" s="104"/>
    </row>
    <row r="336" spans="1:18" s="282" customFormat="1" ht="39.950000000000003" customHeight="1" x14ac:dyDescent="0.3">
      <c r="A336" s="102" t="s">
        <v>1329</v>
      </c>
      <c r="B336" s="99" t="s">
        <v>1330</v>
      </c>
      <c r="C336" s="101">
        <v>1956</v>
      </c>
      <c r="D336" s="103"/>
      <c r="E336" s="267" t="s">
        <v>1920</v>
      </c>
      <c r="F336" s="192">
        <v>5</v>
      </c>
      <c r="G336" s="199">
        <v>4</v>
      </c>
      <c r="H336" s="191">
        <v>3114.5</v>
      </c>
      <c r="I336" s="200">
        <v>2891.8</v>
      </c>
      <c r="J336" s="66"/>
      <c r="K336" s="216">
        <v>123</v>
      </c>
      <c r="L336" s="99" t="s">
        <v>769</v>
      </c>
      <c r="M336" s="218">
        <f>O336*Лист2.1!I325</f>
        <v>8155800</v>
      </c>
      <c r="N336" s="216">
        <f>M336/Лист2.1!I325</f>
        <v>1970</v>
      </c>
      <c r="O336" s="216">
        <v>1970</v>
      </c>
      <c r="P336" s="390"/>
      <c r="Q336" s="104"/>
      <c r="R336" s="104"/>
    </row>
    <row r="337" spans="1:18" s="282" customFormat="1" ht="39.950000000000003" customHeight="1" x14ac:dyDescent="0.3">
      <c r="A337" s="102" t="s">
        <v>1331</v>
      </c>
      <c r="B337" s="99" t="s">
        <v>1332</v>
      </c>
      <c r="C337" s="101">
        <v>1989</v>
      </c>
      <c r="D337" s="103"/>
      <c r="E337" s="267" t="s">
        <v>1919</v>
      </c>
      <c r="F337" s="192">
        <v>12</v>
      </c>
      <c r="G337" s="199">
        <v>1</v>
      </c>
      <c r="H337" s="191">
        <v>2647.6</v>
      </c>
      <c r="I337" s="200">
        <v>2647.6</v>
      </c>
      <c r="J337" s="66"/>
      <c r="K337" s="216">
        <v>114</v>
      </c>
      <c r="L337" s="99" t="s">
        <v>769</v>
      </c>
      <c r="M337" s="218">
        <f>O337*Лист2.1!I326</f>
        <v>4432500</v>
      </c>
      <c r="N337" s="216">
        <f>M337/Лист2.1!I326</f>
        <v>1970</v>
      </c>
      <c r="O337" s="216">
        <v>1970</v>
      </c>
      <c r="P337" s="390"/>
      <c r="Q337" s="104"/>
      <c r="R337" s="104"/>
    </row>
    <row r="338" spans="1:18" s="282" customFormat="1" ht="37.5" x14ac:dyDescent="0.3">
      <c r="A338" s="102" t="s">
        <v>1333</v>
      </c>
      <c r="B338" s="99" t="s">
        <v>1334</v>
      </c>
      <c r="C338" s="101">
        <v>2007</v>
      </c>
      <c r="D338" s="103"/>
      <c r="E338" s="267" t="s">
        <v>1920</v>
      </c>
      <c r="F338" s="192">
        <v>14</v>
      </c>
      <c r="G338" s="199">
        <v>4</v>
      </c>
      <c r="H338" s="191">
        <v>14338.8</v>
      </c>
      <c r="I338" s="191">
        <v>12769.4</v>
      </c>
      <c r="J338" s="64"/>
      <c r="K338" s="216">
        <v>355</v>
      </c>
      <c r="L338" s="99" t="s">
        <v>769</v>
      </c>
      <c r="M338" s="218">
        <f>O338*Лист2.1!I327</f>
        <v>14558300</v>
      </c>
      <c r="N338" s="216">
        <f>M338/Лист2.1!I327</f>
        <v>1970</v>
      </c>
      <c r="O338" s="216">
        <v>1970</v>
      </c>
      <c r="P338" s="390"/>
      <c r="Q338" s="104"/>
      <c r="R338" s="104"/>
    </row>
    <row r="339" spans="1:18" s="282" customFormat="1" ht="37.5" x14ac:dyDescent="0.3">
      <c r="A339" s="102" t="s">
        <v>1335</v>
      </c>
      <c r="B339" s="99" t="s">
        <v>1336</v>
      </c>
      <c r="C339" s="101">
        <v>1989</v>
      </c>
      <c r="D339" s="103"/>
      <c r="E339" s="267" t="s">
        <v>1919</v>
      </c>
      <c r="F339" s="190">
        <v>12</v>
      </c>
      <c r="G339" s="192">
        <v>1</v>
      </c>
      <c r="H339" s="193">
        <v>3959</v>
      </c>
      <c r="I339" s="193">
        <v>2708.9</v>
      </c>
      <c r="J339" s="71"/>
      <c r="K339" s="216">
        <v>87</v>
      </c>
      <c r="L339" s="99" t="s">
        <v>769</v>
      </c>
      <c r="M339" s="218">
        <f>O339*Лист2.1!I328</f>
        <v>5122000</v>
      </c>
      <c r="N339" s="216">
        <f>M339/Лист2.1!I328</f>
        <v>1970</v>
      </c>
      <c r="O339" s="216">
        <v>1970</v>
      </c>
      <c r="P339" s="390"/>
      <c r="Q339" s="104"/>
      <c r="R339" s="104"/>
    </row>
    <row r="340" spans="1:18" s="282" customFormat="1" ht="37.5" x14ac:dyDescent="0.3">
      <c r="A340" s="102" t="s">
        <v>1337</v>
      </c>
      <c r="B340" s="99" t="s">
        <v>1338</v>
      </c>
      <c r="C340" s="101">
        <v>1989</v>
      </c>
      <c r="D340" s="103"/>
      <c r="E340" s="267" t="s">
        <v>1919</v>
      </c>
      <c r="F340" s="190">
        <v>12</v>
      </c>
      <c r="G340" s="190">
        <v>1</v>
      </c>
      <c r="H340" s="191">
        <v>4039.6</v>
      </c>
      <c r="I340" s="210">
        <v>2647.2</v>
      </c>
      <c r="J340" s="75"/>
      <c r="K340" s="216">
        <v>62</v>
      </c>
      <c r="L340" s="99" t="s">
        <v>769</v>
      </c>
      <c r="M340" s="218">
        <f>O340*Лист2.1!I329</f>
        <v>5122000</v>
      </c>
      <c r="N340" s="216">
        <f>M340/Лист2.1!I329</f>
        <v>1970</v>
      </c>
      <c r="O340" s="216">
        <v>1970</v>
      </c>
      <c r="P340" s="390"/>
      <c r="Q340" s="104"/>
      <c r="R340" s="104"/>
    </row>
    <row r="341" spans="1:18" ht="37.5" x14ac:dyDescent="0.3">
      <c r="A341" s="102" t="s">
        <v>1339</v>
      </c>
      <c r="B341" s="99" t="s">
        <v>1340</v>
      </c>
      <c r="C341" s="101">
        <v>1934</v>
      </c>
      <c r="D341" s="103"/>
      <c r="E341" s="267" t="s">
        <v>1920</v>
      </c>
      <c r="F341" s="190">
        <v>5</v>
      </c>
      <c r="G341" s="190">
        <v>4</v>
      </c>
      <c r="H341" s="191">
        <v>2808.8</v>
      </c>
      <c r="I341" s="210">
        <v>2493.9</v>
      </c>
      <c r="J341" s="75"/>
      <c r="K341" s="216">
        <v>103</v>
      </c>
      <c r="L341" s="99" t="s">
        <v>782</v>
      </c>
      <c r="M341" s="218">
        <f t="shared" ref="M341" si="85">H341*O341</f>
        <v>5783319.2000000002</v>
      </c>
      <c r="N341" s="216">
        <f t="shared" ref="N341" si="86">M341/H341</f>
        <v>2059</v>
      </c>
      <c r="O341" s="216">
        <v>2059</v>
      </c>
      <c r="P341" s="390"/>
      <c r="R341" s="76"/>
    </row>
    <row r="342" spans="1:18" ht="37.5" x14ac:dyDescent="0.3">
      <c r="A342" s="102" t="s">
        <v>1341</v>
      </c>
      <c r="B342" s="99" t="s">
        <v>1342</v>
      </c>
      <c r="C342" s="101">
        <v>1987</v>
      </c>
      <c r="D342" s="103"/>
      <c r="E342" s="267" t="s">
        <v>1919</v>
      </c>
      <c r="F342" s="190">
        <v>9</v>
      </c>
      <c r="G342" s="190">
        <v>3</v>
      </c>
      <c r="H342" s="191">
        <v>11483.2</v>
      </c>
      <c r="I342" s="210">
        <v>7436.7</v>
      </c>
      <c r="J342" s="75"/>
      <c r="K342" s="216">
        <v>264</v>
      </c>
      <c r="L342" s="99" t="s">
        <v>769</v>
      </c>
      <c r="M342" s="218">
        <f>O342*Лист2.1!I331</f>
        <v>5122000</v>
      </c>
      <c r="N342" s="216">
        <f>M342/Лист2.1!I331</f>
        <v>1970</v>
      </c>
      <c r="O342" s="216">
        <v>1970</v>
      </c>
      <c r="P342" s="390"/>
      <c r="R342" s="76"/>
    </row>
    <row r="343" spans="1:18" ht="37.5" x14ac:dyDescent="0.3">
      <c r="A343" s="102" t="s">
        <v>1343</v>
      </c>
      <c r="B343" s="99" t="s">
        <v>1344</v>
      </c>
      <c r="C343" s="101">
        <v>1987</v>
      </c>
      <c r="D343" s="103"/>
      <c r="E343" s="267" t="s">
        <v>1919</v>
      </c>
      <c r="F343" s="190">
        <v>9</v>
      </c>
      <c r="G343" s="190">
        <v>3</v>
      </c>
      <c r="H343" s="191">
        <v>11469.7</v>
      </c>
      <c r="I343" s="210">
        <v>7442.3</v>
      </c>
      <c r="J343" s="75"/>
      <c r="K343" s="216">
        <v>235</v>
      </c>
      <c r="L343" s="99" t="s">
        <v>769</v>
      </c>
      <c r="M343" s="218">
        <f>O343*Лист2.1!I332</f>
        <v>10835000</v>
      </c>
      <c r="N343" s="216">
        <f>M343/Лист2.1!I332</f>
        <v>1970</v>
      </c>
      <c r="O343" s="216">
        <v>1970</v>
      </c>
      <c r="P343" s="390"/>
      <c r="R343" s="76"/>
    </row>
    <row r="344" spans="1:18" ht="37.5" x14ac:dyDescent="0.3">
      <c r="A344" s="102" t="s">
        <v>1345</v>
      </c>
      <c r="B344" s="99" t="s">
        <v>1346</v>
      </c>
      <c r="C344" s="101">
        <v>1988</v>
      </c>
      <c r="D344" s="103"/>
      <c r="E344" s="267" t="s">
        <v>1919</v>
      </c>
      <c r="F344" s="190">
        <v>9</v>
      </c>
      <c r="G344" s="190">
        <v>3</v>
      </c>
      <c r="H344" s="191">
        <v>9678.9</v>
      </c>
      <c r="I344" s="210">
        <v>6490.1</v>
      </c>
      <c r="J344" s="75"/>
      <c r="K344" s="216">
        <v>195</v>
      </c>
      <c r="L344" s="99" t="s">
        <v>769</v>
      </c>
      <c r="M344" s="218">
        <f>O344*Лист2.1!I333</f>
        <v>10835000</v>
      </c>
      <c r="N344" s="216">
        <f>M344/Лист2.1!I333</f>
        <v>1970</v>
      </c>
      <c r="O344" s="216">
        <v>1970</v>
      </c>
      <c r="P344" s="390"/>
      <c r="R344" s="76"/>
    </row>
    <row r="345" spans="1:18" s="282" customFormat="1" ht="37.5" x14ac:dyDescent="0.3">
      <c r="A345" s="102" t="s">
        <v>1347</v>
      </c>
      <c r="B345" s="99" t="s">
        <v>1348</v>
      </c>
      <c r="C345" s="101">
        <v>1969</v>
      </c>
      <c r="D345" s="103"/>
      <c r="E345" s="267" t="s">
        <v>1919</v>
      </c>
      <c r="F345" s="190">
        <v>9</v>
      </c>
      <c r="G345" s="190">
        <v>6</v>
      </c>
      <c r="H345" s="191">
        <v>11491.1</v>
      </c>
      <c r="I345" s="210">
        <v>11247.4</v>
      </c>
      <c r="J345" s="75"/>
      <c r="K345" s="216">
        <v>457</v>
      </c>
      <c r="L345" s="99" t="s">
        <v>769</v>
      </c>
      <c r="M345" s="218">
        <f>O345*Лист2.1!I334</f>
        <v>17393130</v>
      </c>
      <c r="N345" s="216">
        <f>M345/Лист2.1!I334</f>
        <v>1970</v>
      </c>
      <c r="O345" s="216">
        <v>1970</v>
      </c>
      <c r="P345" s="390"/>
      <c r="Q345" s="104"/>
      <c r="R345" s="104"/>
    </row>
    <row r="346" spans="1:18" ht="37.5" x14ac:dyDescent="0.3">
      <c r="A346" s="102" t="s">
        <v>1349</v>
      </c>
      <c r="B346" s="99" t="s">
        <v>1350</v>
      </c>
      <c r="C346" s="101">
        <v>1989</v>
      </c>
      <c r="D346" s="103"/>
      <c r="E346" s="267" t="s">
        <v>1919</v>
      </c>
      <c r="F346" s="189">
        <v>9</v>
      </c>
      <c r="G346" s="190">
        <v>3</v>
      </c>
      <c r="H346" s="191">
        <v>6739.1</v>
      </c>
      <c r="I346" s="191">
        <v>6739.1</v>
      </c>
      <c r="J346" s="64"/>
      <c r="K346" s="216">
        <v>300</v>
      </c>
      <c r="L346" s="99" t="s">
        <v>769</v>
      </c>
      <c r="M346" s="218">
        <f>O346*Лист2.1!I335</f>
        <v>4531000</v>
      </c>
      <c r="N346" s="216">
        <f>M346/Лист2.1!I335</f>
        <v>1970</v>
      </c>
      <c r="O346" s="216">
        <v>1970</v>
      </c>
      <c r="P346" s="390"/>
      <c r="R346" s="76"/>
    </row>
    <row r="347" spans="1:18" s="282" customFormat="1" ht="37.5" x14ac:dyDescent="0.3">
      <c r="A347" s="102" t="s">
        <v>1351</v>
      </c>
      <c r="B347" s="99" t="s">
        <v>1352</v>
      </c>
      <c r="C347" s="101">
        <v>2004</v>
      </c>
      <c r="D347" s="103"/>
      <c r="E347" s="267" t="s">
        <v>1920</v>
      </c>
      <c r="F347" s="183">
        <v>16</v>
      </c>
      <c r="G347" s="181">
        <v>1</v>
      </c>
      <c r="H347" s="207">
        <v>5485.1</v>
      </c>
      <c r="I347" s="198">
        <v>5485.1</v>
      </c>
      <c r="J347" s="72"/>
      <c r="K347" s="216">
        <v>107</v>
      </c>
      <c r="L347" s="462" t="s">
        <v>769</v>
      </c>
      <c r="M347" s="218">
        <f>O347*Лист2.1!I336</f>
        <v>4113825.0000000005</v>
      </c>
      <c r="N347" s="467">
        <f>M347/Лист2.1!I336</f>
        <v>750</v>
      </c>
      <c r="O347" s="216">
        <v>750</v>
      </c>
      <c r="P347" s="390"/>
      <c r="Q347" s="104"/>
      <c r="R347" s="104"/>
    </row>
    <row r="348" spans="1:18" s="282" customFormat="1" ht="37.5" x14ac:dyDescent="0.3">
      <c r="A348" s="102" t="s">
        <v>1353</v>
      </c>
      <c r="B348" s="99" t="s">
        <v>1354</v>
      </c>
      <c r="C348" s="101">
        <v>1999</v>
      </c>
      <c r="D348" s="103"/>
      <c r="E348" s="267" t="s">
        <v>1920</v>
      </c>
      <c r="F348" s="190">
        <v>14</v>
      </c>
      <c r="G348" s="190">
        <v>1</v>
      </c>
      <c r="H348" s="191">
        <v>4215.3999999999996</v>
      </c>
      <c r="I348" s="193">
        <v>4215.3999999999996</v>
      </c>
      <c r="J348" s="71"/>
      <c r="K348" s="216">
        <v>128</v>
      </c>
      <c r="L348" s="338" t="s">
        <v>769</v>
      </c>
      <c r="M348" s="218">
        <f>O348*Лист2.1!I337</f>
        <v>3161549.9999999995</v>
      </c>
      <c r="N348" s="467">
        <f>M348/Лист2.1!I337</f>
        <v>750</v>
      </c>
      <c r="O348" s="467">
        <v>750</v>
      </c>
      <c r="P348" s="390"/>
      <c r="Q348" s="104"/>
      <c r="R348" s="104"/>
    </row>
    <row r="349" spans="1:18" s="282" customFormat="1" ht="37.5" x14ac:dyDescent="0.3">
      <c r="A349" s="102" t="s">
        <v>1355</v>
      </c>
      <c r="B349" s="99" t="s">
        <v>1356</v>
      </c>
      <c r="C349" s="101">
        <v>1977</v>
      </c>
      <c r="D349" s="103"/>
      <c r="E349" s="267" t="s">
        <v>1920</v>
      </c>
      <c r="F349" s="195">
        <v>14</v>
      </c>
      <c r="G349" s="196">
        <v>3</v>
      </c>
      <c r="H349" s="179">
        <v>21995.1</v>
      </c>
      <c r="I349" s="197">
        <v>15606.1</v>
      </c>
      <c r="J349" s="67"/>
      <c r="K349" s="216">
        <v>437</v>
      </c>
      <c r="L349" s="99" t="s">
        <v>769</v>
      </c>
      <c r="M349" s="218">
        <f>O349*Лист2.1!I338</f>
        <v>36397720</v>
      </c>
      <c r="N349" s="216">
        <f>M349/Лист2.1!I338</f>
        <v>1970</v>
      </c>
      <c r="O349" s="216">
        <v>1970</v>
      </c>
      <c r="P349" s="390"/>
      <c r="Q349" s="104"/>
      <c r="R349" s="104"/>
    </row>
    <row r="350" spans="1:18" s="282" customFormat="1" ht="37.5" x14ac:dyDescent="0.3">
      <c r="A350" s="102" t="s">
        <v>1357</v>
      </c>
      <c r="B350" s="99" t="s">
        <v>1358</v>
      </c>
      <c r="C350" s="101">
        <v>1991</v>
      </c>
      <c r="D350" s="103"/>
      <c r="E350" s="267" t="s">
        <v>1919</v>
      </c>
      <c r="F350" s="195">
        <v>12</v>
      </c>
      <c r="G350" s="196">
        <v>7</v>
      </c>
      <c r="H350" s="179">
        <v>26696.3</v>
      </c>
      <c r="I350" s="197">
        <v>18312.7</v>
      </c>
      <c r="J350" s="296"/>
      <c r="K350" s="216">
        <v>451</v>
      </c>
      <c r="L350" s="99" t="s">
        <v>769</v>
      </c>
      <c r="M350" s="218">
        <f>O350*Лист2.1!I339</f>
        <v>30660883</v>
      </c>
      <c r="N350" s="216">
        <f>M350/Лист2.1!I339</f>
        <v>1970</v>
      </c>
      <c r="O350" s="216">
        <v>1970</v>
      </c>
      <c r="P350" s="390"/>
      <c r="Q350" s="104"/>
      <c r="R350" s="104"/>
    </row>
    <row r="351" spans="1:18" s="282" customFormat="1" ht="37.5" x14ac:dyDescent="0.3">
      <c r="A351" s="102" t="s">
        <v>1359</v>
      </c>
      <c r="B351" s="99" t="s">
        <v>1360</v>
      </c>
      <c r="C351" s="101">
        <v>1968</v>
      </c>
      <c r="D351" s="103"/>
      <c r="E351" s="267" t="s">
        <v>1919</v>
      </c>
      <c r="F351" s="195">
        <v>9</v>
      </c>
      <c r="G351" s="196">
        <v>6</v>
      </c>
      <c r="H351" s="179">
        <v>17085.7</v>
      </c>
      <c r="I351" s="197">
        <v>13429.2</v>
      </c>
      <c r="J351" s="67"/>
      <c r="K351" s="216">
        <v>485</v>
      </c>
      <c r="L351" s="99" t="s">
        <v>769</v>
      </c>
      <c r="M351" s="218">
        <f>O351*Лист2.1!I340</f>
        <v>22178260</v>
      </c>
      <c r="N351" s="216">
        <f>M351/Лист2.1!I340</f>
        <v>1970</v>
      </c>
      <c r="O351" s="216">
        <v>1970</v>
      </c>
      <c r="P351" s="390"/>
      <c r="Q351" s="104"/>
      <c r="R351" s="104"/>
    </row>
    <row r="352" spans="1:18" s="282" customFormat="1" ht="37.5" x14ac:dyDescent="0.3">
      <c r="A352" s="102" t="s">
        <v>1361</v>
      </c>
      <c r="B352" s="99" t="s">
        <v>1362</v>
      </c>
      <c r="C352" s="101">
        <v>1992</v>
      </c>
      <c r="D352" s="103"/>
      <c r="E352" s="267" t="s">
        <v>1919</v>
      </c>
      <c r="F352" s="185">
        <v>12</v>
      </c>
      <c r="G352" s="185">
        <v>7</v>
      </c>
      <c r="H352" s="201">
        <v>25996.1</v>
      </c>
      <c r="I352" s="202">
        <v>17929.099999999999</v>
      </c>
      <c r="J352" s="73"/>
      <c r="K352" s="216">
        <v>653</v>
      </c>
      <c r="L352" s="99" t="s">
        <v>769</v>
      </c>
      <c r="M352" s="218">
        <f>O352*Лист2.1!I341</f>
        <v>33007350</v>
      </c>
      <c r="N352" s="216">
        <f>M352/Лист2.1!I341</f>
        <v>1970</v>
      </c>
      <c r="O352" s="216">
        <v>1970</v>
      </c>
      <c r="P352" s="390"/>
      <c r="Q352" s="104"/>
      <c r="R352" s="104"/>
    </row>
    <row r="353" spans="1:18" s="282" customFormat="1" ht="37.5" x14ac:dyDescent="0.3">
      <c r="A353" s="102" t="s">
        <v>1363</v>
      </c>
      <c r="B353" s="99" t="s">
        <v>1364</v>
      </c>
      <c r="C353" s="101">
        <v>1971</v>
      </c>
      <c r="D353" s="103"/>
      <c r="E353" s="267" t="s">
        <v>1920</v>
      </c>
      <c r="F353" s="190">
        <v>9</v>
      </c>
      <c r="G353" s="181">
        <v>7</v>
      </c>
      <c r="H353" s="191">
        <v>17015.3</v>
      </c>
      <c r="I353" s="198">
        <v>16141.8</v>
      </c>
      <c r="J353" s="72"/>
      <c r="K353" s="216">
        <v>558</v>
      </c>
      <c r="L353" s="99" t="s">
        <v>769</v>
      </c>
      <c r="M353" s="218">
        <f>O353*Лист2.1!I342</f>
        <v>23305100</v>
      </c>
      <c r="N353" s="216">
        <f>M353/Лист2.1!I342</f>
        <v>1970</v>
      </c>
      <c r="O353" s="216">
        <v>1970</v>
      </c>
      <c r="P353" s="390"/>
      <c r="Q353" s="104"/>
      <c r="R353" s="104"/>
    </row>
    <row r="354" spans="1:18" ht="37.5" x14ac:dyDescent="0.3">
      <c r="A354" s="102" t="s">
        <v>1365</v>
      </c>
      <c r="B354" s="99" t="s">
        <v>1366</v>
      </c>
      <c r="C354" s="101">
        <v>1992</v>
      </c>
      <c r="D354" s="103"/>
      <c r="E354" s="267" t="s">
        <v>1919</v>
      </c>
      <c r="F354" s="195">
        <v>12</v>
      </c>
      <c r="G354" s="196">
        <v>8</v>
      </c>
      <c r="H354" s="179">
        <v>30029.3</v>
      </c>
      <c r="I354" s="197">
        <v>21292.2</v>
      </c>
      <c r="J354" s="67"/>
      <c r="K354" s="216">
        <v>611</v>
      </c>
      <c r="L354" s="99" t="s">
        <v>769</v>
      </c>
      <c r="M354" s="218">
        <f>O354*Лист2.1!I343</f>
        <v>33007350</v>
      </c>
      <c r="N354" s="216">
        <f>M354/Лист2.1!I343</f>
        <v>1970</v>
      </c>
      <c r="O354" s="216">
        <v>1970</v>
      </c>
      <c r="P354" s="390"/>
      <c r="R354" s="76"/>
    </row>
    <row r="355" spans="1:18" s="282" customFormat="1" ht="37.5" x14ac:dyDescent="0.3">
      <c r="A355" s="102" t="s">
        <v>1367</v>
      </c>
      <c r="B355" s="99" t="s">
        <v>1368</v>
      </c>
      <c r="C355" s="101">
        <v>1975</v>
      </c>
      <c r="D355" s="103"/>
      <c r="E355" s="267" t="s">
        <v>1920</v>
      </c>
      <c r="F355" s="183">
        <v>9</v>
      </c>
      <c r="G355" s="190">
        <v>4</v>
      </c>
      <c r="H355" s="200">
        <v>9983.6</v>
      </c>
      <c r="I355" s="191">
        <v>9551.4</v>
      </c>
      <c r="J355" s="64"/>
      <c r="K355" s="216">
        <v>355</v>
      </c>
      <c r="L355" s="99" t="s">
        <v>768</v>
      </c>
      <c r="M355" s="218">
        <f>O355*Лист2.1!G344</f>
        <v>2826331.1999999997</v>
      </c>
      <c r="N355" s="216">
        <f>M355/Лист2.1!G344</f>
        <v>1583.9999999999998</v>
      </c>
      <c r="O355" s="216">
        <v>1584</v>
      </c>
      <c r="P355" s="390"/>
      <c r="Q355" s="104"/>
      <c r="R355" s="104"/>
    </row>
    <row r="356" spans="1:18" s="282" customFormat="1" ht="37.5" x14ac:dyDescent="0.3">
      <c r="A356" s="102" t="s">
        <v>1369</v>
      </c>
      <c r="B356" s="99" t="s">
        <v>1370</v>
      </c>
      <c r="C356" s="101">
        <v>2009</v>
      </c>
      <c r="D356" s="103"/>
      <c r="E356" s="267" t="s">
        <v>1923</v>
      </c>
      <c r="F356" s="183">
        <v>16</v>
      </c>
      <c r="G356" s="190">
        <v>3</v>
      </c>
      <c r="H356" s="194">
        <v>21166</v>
      </c>
      <c r="I356" s="194">
        <v>15186</v>
      </c>
      <c r="J356" s="63"/>
      <c r="K356" s="216">
        <v>400</v>
      </c>
      <c r="L356" s="99" t="s">
        <v>769</v>
      </c>
      <c r="M356" s="218">
        <f>O356*Лист2.1!I345</f>
        <v>18793800</v>
      </c>
      <c r="N356" s="216">
        <f>M356/Лист2.1!I345</f>
        <v>1970</v>
      </c>
      <c r="O356" s="216">
        <v>1970</v>
      </c>
      <c r="P356" s="390"/>
      <c r="Q356" s="104"/>
      <c r="R356" s="104"/>
    </row>
    <row r="357" spans="1:18" s="282" customFormat="1" ht="37.5" x14ac:dyDescent="0.3">
      <c r="A357" s="102" t="s">
        <v>1371</v>
      </c>
      <c r="B357" s="99" t="s">
        <v>1372</v>
      </c>
      <c r="C357" s="101">
        <v>1962</v>
      </c>
      <c r="D357" s="103"/>
      <c r="E357" s="267" t="s">
        <v>1919</v>
      </c>
      <c r="F357" s="195">
        <v>5</v>
      </c>
      <c r="G357" s="196">
        <v>3</v>
      </c>
      <c r="H357" s="179">
        <v>3177.4</v>
      </c>
      <c r="I357" s="197">
        <v>3045.3</v>
      </c>
      <c r="J357" s="67"/>
      <c r="K357" s="216">
        <v>170</v>
      </c>
      <c r="L357" s="99" t="s">
        <v>769</v>
      </c>
      <c r="M357" s="218">
        <f>O357*Лист2.1!I346</f>
        <v>4097600</v>
      </c>
      <c r="N357" s="216">
        <f>M357/Лист2.1!I346</f>
        <v>1970</v>
      </c>
      <c r="O357" s="216">
        <v>1970</v>
      </c>
      <c r="P357" s="390"/>
      <c r="Q357" s="104"/>
      <c r="R357" s="104"/>
    </row>
    <row r="358" spans="1:18" s="282" customFormat="1" ht="37.5" x14ac:dyDescent="0.3">
      <c r="A358" s="102" t="s">
        <v>1373</v>
      </c>
      <c r="B358" s="99" t="s">
        <v>1374</v>
      </c>
      <c r="C358" s="101">
        <v>1969</v>
      </c>
      <c r="D358" s="103"/>
      <c r="E358" s="267" t="s">
        <v>1920</v>
      </c>
      <c r="F358" s="190">
        <v>5</v>
      </c>
      <c r="G358" s="199">
        <v>4</v>
      </c>
      <c r="H358" s="191">
        <v>3202</v>
      </c>
      <c r="I358" s="191">
        <v>3202</v>
      </c>
      <c r="J358" s="64"/>
      <c r="K358" s="216">
        <v>138</v>
      </c>
      <c r="L358" s="99" t="s">
        <v>769</v>
      </c>
      <c r="M358" s="218">
        <f>O358*Лист2.1!I347</f>
        <v>7092000</v>
      </c>
      <c r="N358" s="216">
        <f>M358/Лист2.1!I347</f>
        <v>1970</v>
      </c>
      <c r="O358" s="216">
        <v>1970</v>
      </c>
      <c r="P358" s="390"/>
      <c r="Q358" s="104"/>
      <c r="R358" s="104"/>
    </row>
    <row r="359" spans="1:18" s="282" customFormat="1" ht="37.5" x14ac:dyDescent="0.3">
      <c r="A359" s="102" t="s">
        <v>1375</v>
      </c>
      <c r="B359" s="99" t="s">
        <v>1376</v>
      </c>
      <c r="C359" s="101">
        <v>1962</v>
      </c>
      <c r="D359" s="103"/>
      <c r="E359" s="267" t="s">
        <v>1919</v>
      </c>
      <c r="F359" s="209">
        <v>5</v>
      </c>
      <c r="G359" s="199">
        <v>4</v>
      </c>
      <c r="H359" s="200">
        <v>4886.3</v>
      </c>
      <c r="I359" s="200">
        <v>3612.1</v>
      </c>
      <c r="J359" s="66"/>
      <c r="K359" s="216">
        <v>155</v>
      </c>
      <c r="L359" s="99" t="s">
        <v>769</v>
      </c>
      <c r="M359" s="218">
        <f>O359*Лист2.1!I348</f>
        <v>7092000</v>
      </c>
      <c r="N359" s="216">
        <f>M359/Лист2.1!I348</f>
        <v>1970</v>
      </c>
      <c r="O359" s="216">
        <v>1970</v>
      </c>
      <c r="P359" s="390"/>
      <c r="Q359" s="104"/>
      <c r="R359" s="104"/>
    </row>
    <row r="360" spans="1:18" s="282" customFormat="1" ht="37.5" x14ac:dyDescent="0.3">
      <c r="A360" s="102" t="s">
        <v>1377</v>
      </c>
      <c r="B360" s="99" t="s">
        <v>1378</v>
      </c>
      <c r="C360" s="101">
        <v>1995</v>
      </c>
      <c r="D360" s="103"/>
      <c r="E360" s="267" t="s">
        <v>1920</v>
      </c>
      <c r="F360" s="209">
        <v>10</v>
      </c>
      <c r="G360" s="199">
        <v>2</v>
      </c>
      <c r="H360" s="200">
        <v>3626.1</v>
      </c>
      <c r="I360" s="200">
        <v>3612.1</v>
      </c>
      <c r="J360" s="66"/>
      <c r="K360" s="216">
        <v>164</v>
      </c>
      <c r="L360" s="99" t="s">
        <v>769</v>
      </c>
      <c r="M360" s="218">
        <f>O360*Лист2.1!I349</f>
        <v>10716800</v>
      </c>
      <c r="N360" s="216">
        <f>M360/Лист2.1!I349</f>
        <v>1970</v>
      </c>
      <c r="O360" s="216">
        <v>1970</v>
      </c>
      <c r="P360" s="390"/>
      <c r="Q360" s="104"/>
      <c r="R360" s="104"/>
    </row>
    <row r="361" spans="1:18" s="282" customFormat="1" ht="37.5" x14ac:dyDescent="0.3">
      <c r="A361" s="102" t="s">
        <v>1379</v>
      </c>
      <c r="B361" s="99" t="s">
        <v>1380</v>
      </c>
      <c r="C361" s="101">
        <v>1959</v>
      </c>
      <c r="D361" s="103"/>
      <c r="E361" s="267" t="s">
        <v>1919</v>
      </c>
      <c r="F361" s="190">
        <v>5</v>
      </c>
      <c r="G361" s="199">
        <v>5</v>
      </c>
      <c r="H361" s="200">
        <v>4362.5</v>
      </c>
      <c r="I361" s="200">
        <v>4208.6000000000004</v>
      </c>
      <c r="J361" s="66"/>
      <c r="K361" s="216">
        <v>195</v>
      </c>
      <c r="L361" s="99" t="s">
        <v>769</v>
      </c>
      <c r="M361" s="218">
        <f>O361*Лист2.1!I350</f>
        <v>7092000</v>
      </c>
      <c r="N361" s="216">
        <f>M361/Лист2.1!I350</f>
        <v>1970</v>
      </c>
      <c r="O361" s="216">
        <v>1970</v>
      </c>
      <c r="P361" s="390"/>
      <c r="Q361" s="104"/>
      <c r="R361" s="104"/>
    </row>
    <row r="362" spans="1:18" s="282" customFormat="1" ht="37.5" x14ac:dyDescent="0.3">
      <c r="A362" s="102" t="s">
        <v>1381</v>
      </c>
      <c r="B362" s="99" t="s">
        <v>1382</v>
      </c>
      <c r="C362" s="101">
        <v>1958</v>
      </c>
      <c r="D362" s="103"/>
      <c r="E362" s="267" t="s">
        <v>1920</v>
      </c>
      <c r="F362" s="190">
        <v>4</v>
      </c>
      <c r="G362" s="199">
        <v>4</v>
      </c>
      <c r="H362" s="200">
        <v>4986.3999999999996</v>
      </c>
      <c r="I362" s="200">
        <v>4484.1000000000004</v>
      </c>
      <c r="J362" s="66"/>
      <c r="K362" s="216">
        <v>195</v>
      </c>
      <c r="L362" s="99" t="s">
        <v>769</v>
      </c>
      <c r="M362" s="218">
        <f>O362*Лист2.1!I351</f>
        <v>9503280</v>
      </c>
      <c r="N362" s="216">
        <f>M362/Лист2.1!I351</f>
        <v>1970</v>
      </c>
      <c r="O362" s="216">
        <v>1970</v>
      </c>
      <c r="P362" s="390"/>
      <c r="Q362" s="104"/>
      <c r="R362" s="104"/>
    </row>
    <row r="363" spans="1:18" s="282" customFormat="1" ht="37.5" x14ac:dyDescent="0.3">
      <c r="A363" s="102" t="s">
        <v>1383</v>
      </c>
      <c r="B363" s="99" t="s">
        <v>1384</v>
      </c>
      <c r="C363" s="101">
        <v>1965</v>
      </c>
      <c r="D363" s="103"/>
      <c r="E363" s="267" t="s">
        <v>1919</v>
      </c>
      <c r="F363" s="209">
        <v>5</v>
      </c>
      <c r="G363" s="199">
        <v>4</v>
      </c>
      <c r="H363" s="200">
        <v>3657.8</v>
      </c>
      <c r="I363" s="200">
        <v>2865.8</v>
      </c>
      <c r="J363" s="66"/>
      <c r="K363" s="216">
        <v>130</v>
      </c>
      <c r="L363" s="99" t="s">
        <v>769</v>
      </c>
      <c r="M363" s="218">
        <f>O363*Лист2.1!I352</f>
        <v>5433260</v>
      </c>
      <c r="N363" s="216">
        <f>M363/Лист2.1!I352</f>
        <v>1970</v>
      </c>
      <c r="O363" s="216">
        <v>1970</v>
      </c>
      <c r="P363" s="390"/>
      <c r="Q363" s="104"/>
      <c r="R363" s="104"/>
    </row>
    <row r="364" spans="1:18" s="282" customFormat="1" ht="37.5" x14ac:dyDescent="0.3">
      <c r="A364" s="102" t="s">
        <v>1385</v>
      </c>
      <c r="B364" s="99" t="s">
        <v>1386</v>
      </c>
      <c r="C364" s="101">
        <v>1969</v>
      </c>
      <c r="D364" s="103"/>
      <c r="E364" s="267" t="s">
        <v>1919</v>
      </c>
      <c r="F364" s="190">
        <v>5</v>
      </c>
      <c r="G364" s="199">
        <v>4</v>
      </c>
      <c r="H364" s="200">
        <v>3537.3</v>
      </c>
      <c r="I364" s="200">
        <v>2763.5</v>
      </c>
      <c r="J364" s="66"/>
      <c r="K364" s="216">
        <v>138</v>
      </c>
      <c r="L364" s="99" t="s">
        <v>769</v>
      </c>
      <c r="M364" s="218">
        <f>O364*Лист2.1!I353</f>
        <v>5433260</v>
      </c>
      <c r="N364" s="216">
        <f>M364/Лист2.1!I353</f>
        <v>1970</v>
      </c>
      <c r="O364" s="216">
        <v>1970</v>
      </c>
      <c r="P364" s="390"/>
      <c r="Q364" s="104"/>
      <c r="R364" s="104"/>
    </row>
    <row r="365" spans="1:18" s="282" customFormat="1" ht="37.5" x14ac:dyDescent="0.3">
      <c r="A365" s="102" t="s">
        <v>1387</v>
      </c>
      <c r="B365" s="99" t="s">
        <v>1388</v>
      </c>
      <c r="C365" s="101">
        <v>2009</v>
      </c>
      <c r="D365" s="103"/>
      <c r="E365" s="267" t="s">
        <v>1937</v>
      </c>
      <c r="F365" s="190">
        <v>17</v>
      </c>
      <c r="G365" s="190">
        <v>7</v>
      </c>
      <c r="H365" s="198">
        <v>10639</v>
      </c>
      <c r="I365" s="191">
        <v>5751</v>
      </c>
      <c r="J365" s="64"/>
      <c r="K365" s="216">
        <v>75</v>
      </c>
      <c r="L365" s="99" t="s">
        <v>769</v>
      </c>
      <c r="M365" s="218">
        <f>O365*Лист2.1!I354</f>
        <v>60124400</v>
      </c>
      <c r="N365" s="216">
        <f>M365/Лист2.1!I354</f>
        <v>1970</v>
      </c>
      <c r="O365" s="216">
        <v>1970</v>
      </c>
      <c r="P365" s="390"/>
      <c r="Q365" s="104"/>
      <c r="R365" s="104"/>
    </row>
    <row r="366" spans="1:18" ht="37.5" x14ac:dyDescent="0.3">
      <c r="A366" s="102" t="s">
        <v>1389</v>
      </c>
      <c r="B366" s="99" t="s">
        <v>1390</v>
      </c>
      <c r="C366" s="101">
        <v>1987</v>
      </c>
      <c r="D366" s="103"/>
      <c r="E366" s="267" t="s">
        <v>1919</v>
      </c>
      <c r="F366" s="192">
        <v>9</v>
      </c>
      <c r="G366" s="199">
        <v>3</v>
      </c>
      <c r="H366" s="191">
        <v>9881.2999999999993</v>
      </c>
      <c r="I366" s="200">
        <v>6606.7</v>
      </c>
      <c r="J366" s="66"/>
      <c r="K366" s="216">
        <v>181</v>
      </c>
      <c r="L366" s="99" t="s">
        <v>769</v>
      </c>
      <c r="M366" s="218">
        <f>O366*Лист2.1!I355</f>
        <v>9259000</v>
      </c>
      <c r="N366" s="216">
        <f>M366/Лист2.1!I355</f>
        <v>1970</v>
      </c>
      <c r="O366" s="216">
        <v>1970</v>
      </c>
      <c r="P366" s="390"/>
      <c r="R366" s="76"/>
    </row>
    <row r="367" spans="1:18" ht="37.5" x14ac:dyDescent="0.3">
      <c r="A367" s="102" t="s">
        <v>1391</v>
      </c>
      <c r="B367" s="99" t="s">
        <v>1392</v>
      </c>
      <c r="C367" s="101">
        <v>1975</v>
      </c>
      <c r="D367" s="103"/>
      <c r="E367" s="267" t="s">
        <v>1920</v>
      </c>
      <c r="F367" s="190">
        <v>5</v>
      </c>
      <c r="G367" s="190">
        <v>7</v>
      </c>
      <c r="H367" s="191">
        <v>6538.8</v>
      </c>
      <c r="I367" s="191">
        <v>6538.8</v>
      </c>
      <c r="J367" s="64"/>
      <c r="K367" s="216">
        <v>327</v>
      </c>
      <c r="L367" s="338" t="s">
        <v>769</v>
      </c>
      <c r="M367" s="218">
        <f>O367*Лист2.1!I356</f>
        <v>4904100</v>
      </c>
      <c r="N367" s="467">
        <f>M367/Лист2.1!I356</f>
        <v>750</v>
      </c>
      <c r="O367" s="216">
        <v>750</v>
      </c>
      <c r="P367" s="390"/>
      <c r="R367" s="76"/>
    </row>
    <row r="368" spans="1:18" ht="37.5" x14ac:dyDescent="0.3">
      <c r="A368" s="102" t="s">
        <v>1393</v>
      </c>
      <c r="B368" s="99" t="s">
        <v>1394</v>
      </c>
      <c r="C368" s="101">
        <v>1986</v>
      </c>
      <c r="D368" s="103"/>
      <c r="E368" s="267" t="s">
        <v>1919</v>
      </c>
      <c r="F368" s="192">
        <v>9</v>
      </c>
      <c r="G368" s="199">
        <v>1</v>
      </c>
      <c r="H368" s="191">
        <v>2693.1</v>
      </c>
      <c r="I368" s="191">
        <v>1881.6</v>
      </c>
      <c r="J368" s="64"/>
      <c r="K368" s="216">
        <v>63</v>
      </c>
      <c r="L368" s="99" t="s">
        <v>769</v>
      </c>
      <c r="M368" s="218">
        <f>O368*Лист2.1!I357</f>
        <v>4137000</v>
      </c>
      <c r="N368" s="216">
        <f>M368/Лист2.1!I357</f>
        <v>1970</v>
      </c>
      <c r="O368" s="216">
        <v>1970</v>
      </c>
      <c r="P368" s="390"/>
      <c r="R368" s="76"/>
    </row>
    <row r="369" spans="1:18" ht="37.5" x14ac:dyDescent="0.3">
      <c r="A369" s="102" t="s">
        <v>1395</v>
      </c>
      <c r="B369" s="99" t="s">
        <v>1396</v>
      </c>
      <c r="C369" s="101">
        <v>1986</v>
      </c>
      <c r="D369" s="103"/>
      <c r="E369" s="267" t="s">
        <v>1919</v>
      </c>
      <c r="F369" s="195">
        <v>9</v>
      </c>
      <c r="G369" s="196">
        <v>5</v>
      </c>
      <c r="H369" s="179">
        <v>13356.9</v>
      </c>
      <c r="I369" s="197">
        <v>9335.2000000000007</v>
      </c>
      <c r="J369" s="67"/>
      <c r="K369" s="216">
        <v>276</v>
      </c>
      <c r="L369" s="99" t="s">
        <v>769</v>
      </c>
      <c r="M369" s="218">
        <f>O369*Лист2.1!I358</f>
        <v>15858500</v>
      </c>
      <c r="N369" s="216">
        <f>M369/Лист2.1!I358</f>
        <v>1970</v>
      </c>
      <c r="O369" s="216">
        <v>1970</v>
      </c>
      <c r="P369" s="390"/>
      <c r="R369" s="76"/>
    </row>
    <row r="370" spans="1:18" ht="37.5" x14ac:dyDescent="0.3">
      <c r="A370" s="102" t="s">
        <v>1397</v>
      </c>
      <c r="B370" s="99" t="s">
        <v>1398</v>
      </c>
      <c r="C370" s="101">
        <v>1986</v>
      </c>
      <c r="D370" s="103"/>
      <c r="E370" s="267" t="s">
        <v>1919</v>
      </c>
      <c r="F370" s="190">
        <v>9</v>
      </c>
      <c r="G370" s="199">
        <v>1</v>
      </c>
      <c r="H370" s="200">
        <v>2679.9</v>
      </c>
      <c r="I370" s="200">
        <v>1813</v>
      </c>
      <c r="J370" s="66"/>
      <c r="K370" s="216">
        <v>52</v>
      </c>
      <c r="L370" s="99" t="s">
        <v>769</v>
      </c>
      <c r="M370" s="218">
        <f>O370*Лист2.1!I359</f>
        <v>4137000</v>
      </c>
      <c r="N370" s="216">
        <f>M370/Лист2.1!I359</f>
        <v>1970</v>
      </c>
      <c r="O370" s="216">
        <v>1970</v>
      </c>
      <c r="P370" s="390"/>
      <c r="R370" s="76"/>
    </row>
    <row r="371" spans="1:18" ht="37.5" x14ac:dyDescent="0.3">
      <c r="A371" s="102" t="s">
        <v>1399</v>
      </c>
      <c r="B371" s="99" t="s">
        <v>1400</v>
      </c>
      <c r="C371" s="101">
        <v>1988</v>
      </c>
      <c r="D371" s="103"/>
      <c r="E371" s="267" t="s">
        <v>1919</v>
      </c>
      <c r="F371" s="185">
        <v>12</v>
      </c>
      <c r="G371" s="185">
        <v>2</v>
      </c>
      <c r="H371" s="201">
        <v>7532.3</v>
      </c>
      <c r="I371" s="202">
        <v>7532.3</v>
      </c>
      <c r="J371" s="73"/>
      <c r="K371" s="216">
        <v>266</v>
      </c>
      <c r="L371" s="99" t="s">
        <v>769</v>
      </c>
      <c r="M371" s="218">
        <f>O371*Лист2.1!I360</f>
        <v>1221794</v>
      </c>
      <c r="N371" s="216">
        <f>M371/Лист2.1!I360</f>
        <v>1969.9999999999998</v>
      </c>
      <c r="O371" s="216">
        <v>1970</v>
      </c>
      <c r="P371" s="390"/>
      <c r="R371" s="76"/>
    </row>
    <row r="372" spans="1:18" s="282" customFormat="1" ht="37.5" x14ac:dyDescent="0.3">
      <c r="A372" s="102" t="s">
        <v>1401</v>
      </c>
      <c r="B372" s="99" t="s">
        <v>1402</v>
      </c>
      <c r="C372" s="101">
        <v>2008</v>
      </c>
      <c r="D372" s="103"/>
      <c r="E372" s="267" t="s">
        <v>1920</v>
      </c>
      <c r="F372" s="185">
        <v>24</v>
      </c>
      <c r="G372" s="185">
        <v>1</v>
      </c>
      <c r="H372" s="201">
        <v>15300</v>
      </c>
      <c r="I372" s="202">
        <v>10197</v>
      </c>
      <c r="J372" s="73"/>
      <c r="K372" s="216">
        <v>15</v>
      </c>
      <c r="L372" s="99" t="s">
        <v>769</v>
      </c>
      <c r="M372" s="218">
        <f>O372*Лист2.1!I361</f>
        <v>12805000</v>
      </c>
      <c r="N372" s="216">
        <f>M372/Лист2.1!I361</f>
        <v>1970</v>
      </c>
      <c r="O372" s="216">
        <v>1970</v>
      </c>
      <c r="P372" s="390"/>
      <c r="Q372" s="104"/>
      <c r="R372" s="104"/>
    </row>
    <row r="373" spans="1:18" s="282" customFormat="1" ht="37.5" x14ac:dyDescent="0.3">
      <c r="A373" s="102" t="s">
        <v>1403</v>
      </c>
      <c r="B373" s="99" t="s">
        <v>1404</v>
      </c>
      <c r="C373" s="101">
        <v>1988</v>
      </c>
      <c r="D373" s="103"/>
      <c r="E373" s="267" t="s">
        <v>1919</v>
      </c>
      <c r="F373" s="189">
        <v>12</v>
      </c>
      <c r="G373" s="190">
        <v>1</v>
      </c>
      <c r="H373" s="191">
        <v>6952</v>
      </c>
      <c r="I373" s="191">
        <v>6952</v>
      </c>
      <c r="J373" s="64"/>
      <c r="K373" s="216">
        <v>132</v>
      </c>
      <c r="L373" s="338" t="s">
        <v>769</v>
      </c>
      <c r="M373" s="218">
        <f>O373*Лист2.1!I362</f>
        <v>3670656</v>
      </c>
      <c r="N373" s="467">
        <f>M373/Лист2.1!I362</f>
        <v>528</v>
      </c>
      <c r="O373" s="467">
        <v>528</v>
      </c>
      <c r="P373" s="390"/>
      <c r="Q373" s="104"/>
      <c r="R373" s="104"/>
    </row>
    <row r="374" spans="1:18" ht="37.5" x14ac:dyDescent="0.3">
      <c r="A374" s="102" t="s">
        <v>1405</v>
      </c>
      <c r="B374" s="99" t="s">
        <v>1406</v>
      </c>
      <c r="C374" s="101">
        <v>1987</v>
      </c>
      <c r="D374" s="103"/>
      <c r="E374" s="267" t="s">
        <v>1919</v>
      </c>
      <c r="F374" s="189">
        <v>12</v>
      </c>
      <c r="G374" s="190">
        <v>2</v>
      </c>
      <c r="H374" s="191">
        <v>8654.6</v>
      </c>
      <c r="I374" s="191">
        <v>5879.2</v>
      </c>
      <c r="J374" s="64"/>
      <c r="K374" s="216">
        <v>158</v>
      </c>
      <c r="L374" s="99" t="s">
        <v>769</v>
      </c>
      <c r="M374" s="218">
        <f>O374*Лист2.1!I363</f>
        <v>8608900</v>
      </c>
      <c r="N374" s="216">
        <f>M374/Лист2.1!I363</f>
        <v>1970</v>
      </c>
      <c r="O374" s="216">
        <v>1970</v>
      </c>
      <c r="P374" s="390"/>
      <c r="R374" s="76"/>
    </row>
    <row r="375" spans="1:18" ht="37.5" x14ac:dyDescent="0.3">
      <c r="A375" s="102" t="s">
        <v>1407</v>
      </c>
      <c r="B375" s="99" t="s">
        <v>1408</v>
      </c>
      <c r="C375" s="101">
        <v>1987</v>
      </c>
      <c r="D375" s="103"/>
      <c r="E375" s="267" t="s">
        <v>1919</v>
      </c>
      <c r="F375" s="183">
        <v>12</v>
      </c>
      <c r="G375" s="181">
        <v>1</v>
      </c>
      <c r="H375" s="207">
        <v>4295.3</v>
      </c>
      <c r="I375" s="198">
        <v>2894.3</v>
      </c>
      <c r="J375" s="72"/>
      <c r="K375" s="216">
        <v>90</v>
      </c>
      <c r="L375" s="99" t="s">
        <v>769</v>
      </c>
      <c r="M375" s="218">
        <f>O375*Лист2.1!I364</f>
        <v>4925000</v>
      </c>
      <c r="N375" s="216">
        <f>M375/Лист2.1!I364</f>
        <v>1970</v>
      </c>
      <c r="O375" s="216">
        <v>1970</v>
      </c>
      <c r="P375" s="390"/>
      <c r="R375" s="76"/>
    </row>
    <row r="376" spans="1:18" ht="37.5" x14ac:dyDescent="0.3">
      <c r="A376" s="102" t="s">
        <v>1409</v>
      </c>
      <c r="B376" s="99" t="s">
        <v>1410</v>
      </c>
      <c r="C376" s="101">
        <v>1988</v>
      </c>
      <c r="D376" s="103"/>
      <c r="E376" s="267" t="s">
        <v>1919</v>
      </c>
      <c r="F376" s="192">
        <v>12</v>
      </c>
      <c r="G376" s="214">
        <v>2</v>
      </c>
      <c r="H376" s="191">
        <v>8412.7000000000007</v>
      </c>
      <c r="I376" s="191">
        <v>8412.7000000000007</v>
      </c>
      <c r="J376" s="64"/>
      <c r="K376" s="216">
        <v>272</v>
      </c>
      <c r="L376" s="99" t="s">
        <v>769</v>
      </c>
      <c r="M376" s="218">
        <f>O376*Лист2.1!I365</f>
        <v>1221794</v>
      </c>
      <c r="N376" s="216">
        <f>M376/Лист2.1!I365</f>
        <v>1969.9999999999998</v>
      </c>
      <c r="O376" s="216">
        <v>1970</v>
      </c>
      <c r="P376" s="390"/>
      <c r="R376" s="76"/>
    </row>
    <row r="377" spans="1:18" ht="37.5" x14ac:dyDescent="0.3">
      <c r="A377" s="102" t="s">
        <v>1411</v>
      </c>
      <c r="B377" s="99" t="s">
        <v>1412</v>
      </c>
      <c r="C377" s="101">
        <v>1988</v>
      </c>
      <c r="D377" s="103"/>
      <c r="E377" s="267" t="s">
        <v>1919</v>
      </c>
      <c r="F377" s="190">
        <v>12</v>
      </c>
      <c r="G377" s="199">
        <v>1</v>
      </c>
      <c r="H377" s="191">
        <v>4283.6000000000004</v>
      </c>
      <c r="I377" s="191">
        <v>2952.9</v>
      </c>
      <c r="J377" s="64"/>
      <c r="K377" s="216">
        <v>74</v>
      </c>
      <c r="L377" s="99" t="s">
        <v>769</v>
      </c>
      <c r="M377" s="218">
        <f>O377*Лист2.1!I366</f>
        <v>4925000</v>
      </c>
      <c r="N377" s="216">
        <f>M377/Лист2.1!I366</f>
        <v>1970</v>
      </c>
      <c r="O377" s="216">
        <v>1970</v>
      </c>
      <c r="P377" s="390"/>
      <c r="R377" s="76"/>
    </row>
    <row r="378" spans="1:18" ht="37.5" x14ac:dyDescent="0.3">
      <c r="A378" s="102" t="s">
        <v>1413</v>
      </c>
      <c r="B378" s="99" t="s">
        <v>1414</v>
      </c>
      <c r="C378" s="101">
        <v>1988</v>
      </c>
      <c r="D378" s="103"/>
      <c r="E378" s="267" t="s">
        <v>1919</v>
      </c>
      <c r="F378" s="190">
        <v>12</v>
      </c>
      <c r="G378" s="190">
        <v>2</v>
      </c>
      <c r="H378" s="198">
        <v>8518.5</v>
      </c>
      <c r="I378" s="191">
        <v>5718.4</v>
      </c>
      <c r="J378" s="64"/>
      <c r="K378" s="216">
        <v>170</v>
      </c>
      <c r="L378" s="99" t="s">
        <v>769</v>
      </c>
      <c r="M378" s="218">
        <f>O378*Лист2.1!I367</f>
        <v>8608900</v>
      </c>
      <c r="N378" s="216">
        <f>M378/Лист2.1!I367</f>
        <v>1970</v>
      </c>
      <c r="O378" s="216">
        <v>1970</v>
      </c>
      <c r="P378" s="390"/>
      <c r="R378" s="76"/>
    </row>
    <row r="379" spans="1:18" ht="37.5" x14ac:dyDescent="0.3">
      <c r="A379" s="102" t="s">
        <v>1415</v>
      </c>
      <c r="B379" s="99" t="s">
        <v>1416</v>
      </c>
      <c r="C379" s="101">
        <v>1988</v>
      </c>
      <c r="D379" s="103"/>
      <c r="E379" s="267" t="s">
        <v>1919</v>
      </c>
      <c r="F379" s="190">
        <v>12</v>
      </c>
      <c r="G379" s="190">
        <v>1</v>
      </c>
      <c r="H379" s="191">
        <v>4282.2</v>
      </c>
      <c r="I379" s="210">
        <v>2776</v>
      </c>
      <c r="J379" s="75"/>
      <c r="K379" s="216">
        <v>71</v>
      </c>
      <c r="L379" s="99" t="s">
        <v>769</v>
      </c>
      <c r="M379" s="218">
        <f>O379*Лист2.1!I368</f>
        <v>4925000</v>
      </c>
      <c r="N379" s="216">
        <f>M379/Лист2.1!I368</f>
        <v>1970</v>
      </c>
      <c r="O379" s="216">
        <v>1970</v>
      </c>
      <c r="P379" s="390"/>
      <c r="R379" s="76"/>
    </row>
    <row r="380" spans="1:18" s="282" customFormat="1" ht="37.5" x14ac:dyDescent="0.3">
      <c r="A380" s="102" t="s">
        <v>1417</v>
      </c>
      <c r="B380" s="99" t="s">
        <v>1418</v>
      </c>
      <c r="C380" s="101">
        <v>1952</v>
      </c>
      <c r="D380" s="103"/>
      <c r="E380" s="267" t="s">
        <v>1920</v>
      </c>
      <c r="F380" s="190">
        <v>5</v>
      </c>
      <c r="G380" s="190">
        <v>4</v>
      </c>
      <c r="H380" s="191">
        <v>4056.9</v>
      </c>
      <c r="I380" s="210">
        <v>3487.2</v>
      </c>
      <c r="J380" s="75"/>
      <c r="K380" s="216">
        <v>115</v>
      </c>
      <c r="L380" s="99" t="s">
        <v>769</v>
      </c>
      <c r="M380" s="218">
        <f>O380*Лист2.1!I369</f>
        <v>8116400</v>
      </c>
      <c r="N380" s="216">
        <f>M380/Лист2.1!I369</f>
        <v>1970</v>
      </c>
      <c r="O380" s="216">
        <v>1970</v>
      </c>
      <c r="P380" s="390"/>
      <c r="Q380" s="104"/>
      <c r="R380" s="104"/>
    </row>
    <row r="381" spans="1:18" s="282" customFormat="1" ht="37.5" x14ac:dyDescent="0.3">
      <c r="A381" s="102" t="s">
        <v>1419</v>
      </c>
      <c r="B381" s="99" t="s">
        <v>1420</v>
      </c>
      <c r="C381" s="101">
        <v>1966</v>
      </c>
      <c r="D381" s="103"/>
      <c r="E381" s="267" t="s">
        <v>1920</v>
      </c>
      <c r="F381" s="190">
        <v>9</v>
      </c>
      <c r="G381" s="190">
        <v>1</v>
      </c>
      <c r="H381" s="191">
        <v>2808</v>
      </c>
      <c r="I381" s="210">
        <v>2753.6</v>
      </c>
      <c r="J381" s="75"/>
      <c r="K381" s="216">
        <v>77</v>
      </c>
      <c r="L381" s="99" t="s">
        <v>769</v>
      </c>
      <c r="M381" s="218">
        <f>O381*Лист2.1!I370</f>
        <v>5200800</v>
      </c>
      <c r="N381" s="216">
        <f>M381/Лист2.1!I370</f>
        <v>1970</v>
      </c>
      <c r="O381" s="216">
        <v>1970</v>
      </c>
      <c r="P381" s="390"/>
      <c r="Q381" s="104"/>
      <c r="R381" s="104"/>
    </row>
    <row r="382" spans="1:18" s="282" customFormat="1" ht="37.5" x14ac:dyDescent="0.3">
      <c r="A382" s="102" t="s">
        <v>1421</v>
      </c>
      <c r="B382" s="99" t="s">
        <v>1422</v>
      </c>
      <c r="C382" s="101">
        <v>1958</v>
      </c>
      <c r="D382" s="103"/>
      <c r="E382" s="267" t="s">
        <v>1920</v>
      </c>
      <c r="F382" s="190">
        <v>5</v>
      </c>
      <c r="G382" s="190">
        <v>4</v>
      </c>
      <c r="H382" s="191">
        <v>3379</v>
      </c>
      <c r="I382" s="210">
        <v>3363.8</v>
      </c>
      <c r="J382" s="75"/>
      <c r="K382" s="216">
        <v>96</v>
      </c>
      <c r="L382" s="99" t="s">
        <v>750</v>
      </c>
      <c r="M382" s="218">
        <f t="shared" ref="M382" si="87">H382*O382</f>
        <v>12451615</v>
      </c>
      <c r="N382" s="471">
        <f t="shared" ref="N382" si="88">M382/H382</f>
        <v>3685</v>
      </c>
      <c r="O382" s="471">
        <v>3685</v>
      </c>
      <c r="P382" s="390"/>
      <c r="Q382" s="104"/>
      <c r="R382" s="104"/>
    </row>
    <row r="383" spans="1:18" s="282" customFormat="1" ht="37.5" x14ac:dyDescent="0.3">
      <c r="A383" s="102" t="s">
        <v>1423</v>
      </c>
      <c r="B383" s="99" t="s">
        <v>1424</v>
      </c>
      <c r="C383" s="101">
        <v>1968</v>
      </c>
      <c r="D383" s="103"/>
      <c r="E383" s="267" t="s">
        <v>1920</v>
      </c>
      <c r="F383" s="309">
        <v>9</v>
      </c>
      <c r="G383" s="199">
        <v>1</v>
      </c>
      <c r="H383" s="207">
        <v>2841.3</v>
      </c>
      <c r="I383" s="200">
        <v>2841.3</v>
      </c>
      <c r="J383" s="66"/>
      <c r="K383" s="216">
        <v>115</v>
      </c>
      <c r="L383" s="99" t="s">
        <v>769</v>
      </c>
      <c r="M383" s="218">
        <f>O383*Лист2.1!I372</f>
        <v>6501000</v>
      </c>
      <c r="N383" s="216">
        <f>M383/Лист2.1!I372</f>
        <v>1970</v>
      </c>
      <c r="O383" s="216">
        <v>1970</v>
      </c>
      <c r="P383" s="390"/>
      <c r="Q383" s="104"/>
      <c r="R383" s="104"/>
    </row>
    <row r="384" spans="1:18" s="282" customFormat="1" ht="37.5" x14ac:dyDescent="0.3">
      <c r="A384" s="102" t="s">
        <v>1425</v>
      </c>
      <c r="B384" s="99" t="s">
        <v>1426</v>
      </c>
      <c r="C384" s="101">
        <v>1929</v>
      </c>
      <c r="D384" s="103"/>
      <c r="E384" s="267" t="s">
        <v>1920</v>
      </c>
      <c r="F384" s="192">
        <v>4</v>
      </c>
      <c r="G384" s="199">
        <v>5</v>
      </c>
      <c r="H384" s="191">
        <v>2670.3</v>
      </c>
      <c r="I384" s="200">
        <v>2293</v>
      </c>
      <c r="J384" s="66"/>
      <c r="K384" s="216">
        <v>124</v>
      </c>
      <c r="L384" s="99" t="s">
        <v>769</v>
      </c>
      <c r="M384" s="218">
        <f>O384*Лист2.1!I373</f>
        <v>4471900</v>
      </c>
      <c r="N384" s="216">
        <f>M384/Лист2.1!I373</f>
        <v>1970</v>
      </c>
      <c r="O384" s="216">
        <v>1970</v>
      </c>
      <c r="P384" s="390"/>
      <c r="Q384" s="104"/>
      <c r="R384" s="104"/>
    </row>
    <row r="385" spans="1:18" ht="37.5" x14ac:dyDescent="0.3">
      <c r="A385" s="102" t="s">
        <v>1427</v>
      </c>
      <c r="B385" s="99" t="s">
        <v>1428</v>
      </c>
      <c r="C385" s="101">
        <v>1938</v>
      </c>
      <c r="D385" s="103"/>
      <c r="E385" s="267" t="s">
        <v>1926</v>
      </c>
      <c r="F385" s="215">
        <v>2</v>
      </c>
      <c r="G385" s="216">
        <v>1</v>
      </c>
      <c r="H385" s="217">
        <v>767.7</v>
      </c>
      <c r="I385" s="218">
        <v>611.70000000000005</v>
      </c>
      <c r="J385" s="65"/>
      <c r="K385" s="216">
        <v>47</v>
      </c>
      <c r="L385" s="99" t="s">
        <v>782</v>
      </c>
      <c r="M385" s="218">
        <f t="shared" ref="M385:M387" si="89">H385*O385</f>
        <v>1580694.3</v>
      </c>
      <c r="N385" s="216">
        <f t="shared" ref="N385:N387" si="90">M385/H385</f>
        <v>2059</v>
      </c>
      <c r="O385" s="216">
        <v>2059</v>
      </c>
      <c r="P385" s="390"/>
      <c r="R385" s="76"/>
    </row>
    <row r="386" spans="1:18" ht="37.5" x14ac:dyDescent="0.3">
      <c r="A386" s="102" t="s">
        <v>1429</v>
      </c>
      <c r="B386" s="99" t="s">
        <v>1430</v>
      </c>
      <c r="C386" s="101">
        <v>1959</v>
      </c>
      <c r="D386" s="103"/>
      <c r="E386" s="267" t="s">
        <v>1920</v>
      </c>
      <c r="F386" s="195">
        <v>3</v>
      </c>
      <c r="G386" s="196">
        <v>2</v>
      </c>
      <c r="H386" s="179">
        <v>967.9</v>
      </c>
      <c r="I386" s="197">
        <v>674.6</v>
      </c>
      <c r="J386" s="67"/>
      <c r="K386" s="216">
        <v>51</v>
      </c>
      <c r="L386" s="99" t="s">
        <v>782</v>
      </c>
      <c r="M386" s="218">
        <f t="shared" si="89"/>
        <v>1992906.0999999999</v>
      </c>
      <c r="N386" s="216">
        <f t="shared" si="90"/>
        <v>2059</v>
      </c>
      <c r="O386" s="216">
        <v>2059</v>
      </c>
      <c r="P386" s="390"/>
      <c r="R386" s="76"/>
    </row>
    <row r="387" spans="1:18" ht="37.5" x14ac:dyDescent="0.3">
      <c r="A387" s="102" t="s">
        <v>1431</v>
      </c>
      <c r="B387" s="99" t="s">
        <v>1432</v>
      </c>
      <c r="C387" s="101">
        <v>1959</v>
      </c>
      <c r="D387" s="103"/>
      <c r="E387" s="267" t="s">
        <v>1920</v>
      </c>
      <c r="F387" s="190">
        <v>3</v>
      </c>
      <c r="G387" s="199">
        <v>2</v>
      </c>
      <c r="H387" s="200">
        <v>972.2</v>
      </c>
      <c r="I387" s="200">
        <v>806.8</v>
      </c>
      <c r="J387" s="66"/>
      <c r="K387" s="216">
        <v>52</v>
      </c>
      <c r="L387" s="99" t="s">
        <v>782</v>
      </c>
      <c r="M387" s="218">
        <f t="shared" si="89"/>
        <v>2001759.8</v>
      </c>
      <c r="N387" s="216">
        <f t="shared" si="90"/>
        <v>2059</v>
      </c>
      <c r="O387" s="216">
        <v>2059</v>
      </c>
      <c r="P387" s="390"/>
      <c r="R387" s="76"/>
    </row>
    <row r="388" spans="1:18" ht="37.5" x14ac:dyDescent="0.3">
      <c r="A388" s="102" t="s">
        <v>1433</v>
      </c>
      <c r="B388" s="99" t="s">
        <v>1434</v>
      </c>
      <c r="C388" s="101">
        <v>1957</v>
      </c>
      <c r="D388" s="103"/>
      <c r="E388" s="267" t="s">
        <v>1923</v>
      </c>
      <c r="F388" s="190">
        <v>2</v>
      </c>
      <c r="G388" s="199">
        <v>2</v>
      </c>
      <c r="H388" s="200">
        <v>743.8</v>
      </c>
      <c r="I388" s="200">
        <v>664.3</v>
      </c>
      <c r="J388" s="66"/>
      <c r="K388" s="216">
        <v>35</v>
      </c>
      <c r="L388" s="99" t="s">
        <v>768</v>
      </c>
      <c r="M388" s="218">
        <f>O388*Лист2.1!G377</f>
        <v>2081776.4</v>
      </c>
      <c r="N388" s="216">
        <f>M388/Лист2.1!G377</f>
        <v>2486</v>
      </c>
      <c r="O388" s="216">
        <v>2486</v>
      </c>
      <c r="P388" s="390"/>
      <c r="R388" s="76"/>
    </row>
    <row r="389" spans="1:18" ht="37.5" x14ac:dyDescent="0.3">
      <c r="A389" s="102" t="s">
        <v>1435</v>
      </c>
      <c r="B389" s="99" t="s">
        <v>1436</v>
      </c>
      <c r="C389" s="101">
        <v>1959</v>
      </c>
      <c r="D389" s="103"/>
      <c r="E389" s="267" t="s">
        <v>1920</v>
      </c>
      <c r="F389" s="183">
        <v>3</v>
      </c>
      <c r="G389" s="190">
        <v>2</v>
      </c>
      <c r="H389" s="200">
        <v>951.7</v>
      </c>
      <c r="I389" s="191">
        <v>692.2</v>
      </c>
      <c r="J389" s="64"/>
      <c r="K389" s="216">
        <v>61</v>
      </c>
      <c r="L389" s="99" t="s">
        <v>782</v>
      </c>
      <c r="M389" s="218">
        <f t="shared" ref="M389" si="91">H389*O389</f>
        <v>1959550.3</v>
      </c>
      <c r="N389" s="216">
        <f t="shared" ref="N389" si="92">M389/H389</f>
        <v>2059</v>
      </c>
      <c r="O389" s="216">
        <v>2059</v>
      </c>
      <c r="P389" s="390"/>
      <c r="R389" s="76"/>
    </row>
    <row r="390" spans="1:18" ht="37.5" x14ac:dyDescent="0.3">
      <c r="A390" s="102" t="s">
        <v>1437</v>
      </c>
      <c r="B390" s="99" t="s">
        <v>1438</v>
      </c>
      <c r="C390" s="101">
        <v>1947</v>
      </c>
      <c r="D390" s="103"/>
      <c r="E390" s="267" t="s">
        <v>1920</v>
      </c>
      <c r="F390" s="183">
        <v>2</v>
      </c>
      <c r="G390" s="190">
        <v>1</v>
      </c>
      <c r="H390" s="194">
        <v>581.20000000000005</v>
      </c>
      <c r="I390" s="194">
        <v>583.20000000000005</v>
      </c>
      <c r="J390" s="63"/>
      <c r="K390" s="216">
        <v>22</v>
      </c>
      <c r="L390" s="99" t="s">
        <v>768</v>
      </c>
      <c r="M390" s="218">
        <f>O390*Лист2.1!G379</f>
        <v>1491351.4</v>
      </c>
      <c r="N390" s="216">
        <f>M390/Лист2.1!G379</f>
        <v>2486</v>
      </c>
      <c r="O390" s="216">
        <v>2486</v>
      </c>
      <c r="P390" s="390"/>
      <c r="R390" s="76"/>
    </row>
    <row r="391" spans="1:18" x14ac:dyDescent="0.3">
      <c r="A391" s="102" t="s">
        <v>1439</v>
      </c>
      <c r="B391" s="99" t="s">
        <v>1440</v>
      </c>
      <c r="C391" s="101">
        <v>1973</v>
      </c>
      <c r="D391" s="103"/>
      <c r="E391" s="267" t="s">
        <v>1919</v>
      </c>
      <c r="F391" s="190">
        <v>14</v>
      </c>
      <c r="G391" s="192">
        <v>1</v>
      </c>
      <c r="H391" s="193">
        <v>5339</v>
      </c>
      <c r="I391" s="193">
        <v>5298.4</v>
      </c>
      <c r="J391" s="71"/>
      <c r="K391" s="216">
        <v>300</v>
      </c>
      <c r="L391" s="99" t="s">
        <v>768</v>
      </c>
      <c r="M391" s="218">
        <f>O391*Лист2.1!G380</f>
        <v>570240</v>
      </c>
      <c r="N391" s="216">
        <f>M391/Лист2.1!G380</f>
        <v>1584</v>
      </c>
      <c r="O391" s="216">
        <v>1584</v>
      </c>
      <c r="P391" s="390"/>
      <c r="R391" s="76"/>
    </row>
    <row r="392" spans="1:18" x14ac:dyDescent="0.3">
      <c r="A392" s="102" t="s">
        <v>1441</v>
      </c>
      <c r="B392" s="99" t="s">
        <v>1442</v>
      </c>
      <c r="C392" s="101">
        <v>1969</v>
      </c>
      <c r="D392" s="103"/>
      <c r="E392" s="267" t="s">
        <v>1919</v>
      </c>
      <c r="F392" s="190">
        <v>9</v>
      </c>
      <c r="G392" s="190">
        <v>6</v>
      </c>
      <c r="H392" s="191">
        <v>11247.9</v>
      </c>
      <c r="I392" s="210">
        <v>11187</v>
      </c>
      <c r="J392" s="75"/>
      <c r="K392" s="216">
        <v>454</v>
      </c>
      <c r="L392" s="99" t="s">
        <v>769</v>
      </c>
      <c r="M392" s="218">
        <f>O392*Лист2.1!I381</f>
        <v>18831230</v>
      </c>
      <c r="N392" s="216">
        <f>M392/Лист2.1!I381</f>
        <v>1970</v>
      </c>
      <c r="O392" s="216">
        <v>1970</v>
      </c>
      <c r="P392" s="390"/>
      <c r="R392" s="76"/>
    </row>
    <row r="393" spans="1:18" x14ac:dyDescent="0.3">
      <c r="A393" s="102" t="s">
        <v>1443</v>
      </c>
      <c r="B393" s="99" t="s">
        <v>1444</v>
      </c>
      <c r="C393" s="101">
        <v>1988</v>
      </c>
      <c r="D393" s="103"/>
      <c r="E393" s="267" t="s">
        <v>1938</v>
      </c>
      <c r="F393" s="190">
        <v>20</v>
      </c>
      <c r="G393" s="190">
        <v>1</v>
      </c>
      <c r="H393" s="191">
        <v>8441.1</v>
      </c>
      <c r="I393" s="210">
        <v>8026.9</v>
      </c>
      <c r="J393" s="75"/>
      <c r="K393" s="216">
        <v>336</v>
      </c>
      <c r="L393" s="99" t="s">
        <v>769</v>
      </c>
      <c r="M393" s="218">
        <f>O393*Лист2.1!I382</f>
        <v>22121130</v>
      </c>
      <c r="N393" s="216">
        <f>M393/Лист2.1!I382</f>
        <v>1970</v>
      </c>
      <c r="O393" s="216">
        <v>1970</v>
      </c>
      <c r="P393" s="390"/>
      <c r="R393" s="76"/>
    </row>
    <row r="394" spans="1:18" ht="20.25" customHeight="1" x14ac:dyDescent="0.3">
      <c r="A394" s="102" t="s">
        <v>1445</v>
      </c>
      <c r="B394" s="99" t="s">
        <v>1446</v>
      </c>
      <c r="C394" s="101">
        <v>1968</v>
      </c>
      <c r="D394" s="103"/>
      <c r="E394" s="267" t="s">
        <v>1923</v>
      </c>
      <c r="F394" s="190">
        <v>2</v>
      </c>
      <c r="G394" s="190">
        <v>2</v>
      </c>
      <c r="H394" s="191">
        <v>1324.2</v>
      </c>
      <c r="I394" s="210">
        <v>651.70000000000005</v>
      </c>
      <c r="J394" s="75"/>
      <c r="K394" s="216">
        <v>53</v>
      </c>
      <c r="L394" s="99" t="s">
        <v>768</v>
      </c>
      <c r="M394" s="218">
        <f>O394*Лист2.1!G383</f>
        <v>2028576</v>
      </c>
      <c r="N394" s="216">
        <f>M394/Лист2.1!G383</f>
        <v>2486</v>
      </c>
      <c r="O394" s="216">
        <v>2486</v>
      </c>
      <c r="P394" s="390"/>
      <c r="R394" s="76"/>
    </row>
    <row r="395" spans="1:18" ht="20.25" customHeight="1" x14ac:dyDescent="0.3">
      <c r="A395" s="102" t="s">
        <v>1447</v>
      </c>
      <c r="B395" s="99" t="s">
        <v>1448</v>
      </c>
      <c r="C395" s="101">
        <v>1968</v>
      </c>
      <c r="D395" s="103"/>
      <c r="E395" s="267" t="s">
        <v>1923</v>
      </c>
      <c r="F395" s="190">
        <v>2</v>
      </c>
      <c r="G395" s="190">
        <v>2</v>
      </c>
      <c r="H395" s="191">
        <v>1333</v>
      </c>
      <c r="I395" s="210">
        <v>653</v>
      </c>
      <c r="J395" s="75"/>
      <c r="K395" s="216">
        <v>49</v>
      </c>
      <c r="L395" s="99" t="s">
        <v>768</v>
      </c>
      <c r="M395" s="218">
        <f>O395*Лист2.1!G384</f>
        <v>2028576</v>
      </c>
      <c r="N395" s="216">
        <f>M395/Лист2.1!G384</f>
        <v>2486</v>
      </c>
      <c r="O395" s="216">
        <v>2486</v>
      </c>
      <c r="P395" s="390"/>
      <c r="R395" s="76"/>
    </row>
    <row r="396" spans="1:18" ht="18" customHeight="1" x14ac:dyDescent="0.3">
      <c r="A396" s="102" t="s">
        <v>1449</v>
      </c>
      <c r="B396" s="99" t="s">
        <v>1450</v>
      </c>
      <c r="C396" s="101">
        <v>1968</v>
      </c>
      <c r="D396" s="103"/>
      <c r="E396" s="267" t="s">
        <v>1923</v>
      </c>
      <c r="F396" s="213">
        <v>2</v>
      </c>
      <c r="G396" s="199">
        <v>2</v>
      </c>
      <c r="H396" s="200">
        <v>1126.9000000000001</v>
      </c>
      <c r="I396" s="200">
        <v>655.1</v>
      </c>
      <c r="J396" s="66"/>
      <c r="K396" s="216">
        <v>55</v>
      </c>
      <c r="L396" s="99" t="s">
        <v>768</v>
      </c>
      <c r="M396" s="218">
        <f>O396*Лист2.1!G385</f>
        <v>2028576</v>
      </c>
      <c r="N396" s="216">
        <f>M396/Лист2.1!G385</f>
        <v>2486</v>
      </c>
      <c r="O396" s="216">
        <v>2486</v>
      </c>
      <c r="P396" s="390"/>
      <c r="R396" s="76"/>
    </row>
    <row r="397" spans="1:18" ht="37.5" x14ac:dyDescent="0.3">
      <c r="A397" s="102" t="s">
        <v>1451</v>
      </c>
      <c r="B397" s="99" t="s">
        <v>1452</v>
      </c>
      <c r="C397" s="101">
        <v>1970</v>
      </c>
      <c r="D397" s="103"/>
      <c r="E397" s="267" t="s">
        <v>1920</v>
      </c>
      <c r="F397" s="213">
        <v>3</v>
      </c>
      <c r="G397" s="199">
        <v>4</v>
      </c>
      <c r="H397" s="200">
        <v>1734.9</v>
      </c>
      <c r="I397" s="200">
        <v>1318.4</v>
      </c>
      <c r="J397" s="66"/>
      <c r="K397" s="216">
        <v>71</v>
      </c>
      <c r="L397" s="99" t="s">
        <v>782</v>
      </c>
      <c r="M397" s="218">
        <f t="shared" ref="M397" si="93">H397*O397</f>
        <v>3572159.1</v>
      </c>
      <c r="N397" s="216">
        <f t="shared" ref="N397" si="94">M397/H397</f>
        <v>2059</v>
      </c>
      <c r="O397" s="216">
        <v>2059</v>
      </c>
      <c r="P397" s="390"/>
      <c r="R397" s="76"/>
    </row>
    <row r="398" spans="1:18" ht="37.5" x14ac:dyDescent="0.3">
      <c r="A398" s="102" t="s">
        <v>1453</v>
      </c>
      <c r="B398" s="99" t="s">
        <v>1454</v>
      </c>
      <c r="C398" s="101">
        <v>1937</v>
      </c>
      <c r="D398" s="103"/>
      <c r="E398" s="267" t="s">
        <v>1926</v>
      </c>
      <c r="F398" s="213">
        <v>2</v>
      </c>
      <c r="G398" s="199">
        <v>2</v>
      </c>
      <c r="H398" s="200">
        <v>540.20000000000005</v>
      </c>
      <c r="I398" s="200">
        <v>540.20000000000005</v>
      </c>
      <c r="J398" s="66"/>
      <c r="K398" s="216">
        <v>18</v>
      </c>
      <c r="L398" s="99" t="s">
        <v>768</v>
      </c>
      <c r="M398" s="218">
        <f>O398*Лист2.1!G387</f>
        <v>1064008</v>
      </c>
      <c r="N398" s="216">
        <f>M398/Лист2.1!G387</f>
        <v>2486</v>
      </c>
      <c r="O398" s="216">
        <v>2486</v>
      </c>
      <c r="P398" s="390"/>
      <c r="R398" s="76"/>
    </row>
    <row r="399" spans="1:18" ht="59.25" customHeight="1" x14ac:dyDescent="0.3">
      <c r="A399" s="267" t="s">
        <v>282</v>
      </c>
      <c r="B399" s="277" t="s">
        <v>1930</v>
      </c>
      <c r="C399" s="267">
        <v>1964</v>
      </c>
      <c r="D399" s="267"/>
      <c r="E399" s="267" t="s">
        <v>1920</v>
      </c>
      <c r="F399" s="267">
        <v>9</v>
      </c>
      <c r="G399" s="267">
        <v>1</v>
      </c>
      <c r="H399" s="267">
        <v>2484</v>
      </c>
      <c r="I399" s="267">
        <v>1337.1</v>
      </c>
      <c r="J399" s="267"/>
      <c r="K399" s="267">
        <v>64</v>
      </c>
      <c r="L399" s="277" t="s">
        <v>835</v>
      </c>
      <c r="M399" s="216">
        <f>O399*Лист2.1!E388</f>
        <v>1800000</v>
      </c>
      <c r="N399" s="216">
        <f>Лист1!M399/Лист2.1!E388</f>
        <v>1800000</v>
      </c>
      <c r="O399" s="216">
        <v>1800000</v>
      </c>
      <c r="P399" s="390"/>
      <c r="R399" s="76"/>
    </row>
    <row r="400" spans="1:18" ht="37.5" x14ac:dyDescent="0.3">
      <c r="A400" s="102" t="s">
        <v>1455</v>
      </c>
      <c r="B400" s="99" t="s">
        <v>1456</v>
      </c>
      <c r="C400" s="101">
        <v>1963</v>
      </c>
      <c r="D400" s="103"/>
      <c r="E400" s="267" t="s">
        <v>1919</v>
      </c>
      <c r="F400" s="219">
        <v>5</v>
      </c>
      <c r="G400" s="199">
        <v>4</v>
      </c>
      <c r="H400" s="200">
        <v>3512.4</v>
      </c>
      <c r="I400" s="200">
        <v>3512.4</v>
      </c>
      <c r="J400" s="66"/>
      <c r="K400" s="216">
        <v>163</v>
      </c>
      <c r="L400" s="99" t="s">
        <v>769</v>
      </c>
      <c r="M400" s="218">
        <f>O400*Лист2.1!I389</f>
        <v>5036797.5</v>
      </c>
      <c r="N400" s="216">
        <f>M400/Лист2.1!I389</f>
        <v>1970</v>
      </c>
      <c r="O400" s="216">
        <v>1970</v>
      </c>
      <c r="P400" s="390"/>
      <c r="R400" s="76"/>
    </row>
    <row r="401" spans="1:18" ht="37.5" x14ac:dyDescent="0.3">
      <c r="A401" s="102" t="s">
        <v>1457</v>
      </c>
      <c r="B401" s="99" t="s">
        <v>1458</v>
      </c>
      <c r="C401" s="101">
        <v>1962</v>
      </c>
      <c r="D401" s="103"/>
      <c r="E401" s="267" t="s">
        <v>1919</v>
      </c>
      <c r="F401" s="219">
        <v>5</v>
      </c>
      <c r="G401" s="199">
        <v>3</v>
      </c>
      <c r="H401" s="200">
        <v>2805.7</v>
      </c>
      <c r="I401" s="200">
        <v>2578</v>
      </c>
      <c r="J401" s="66"/>
      <c r="K401" s="216">
        <v>113</v>
      </c>
      <c r="L401" s="99" t="s">
        <v>782</v>
      </c>
      <c r="M401" s="218">
        <f t="shared" ref="M401" si="95">H401*O401</f>
        <v>5776936.2999999998</v>
      </c>
      <c r="N401" s="216">
        <f t="shared" ref="N401" si="96">M401/H401</f>
        <v>2059</v>
      </c>
      <c r="O401" s="216">
        <v>2059</v>
      </c>
      <c r="P401" s="390"/>
      <c r="R401" s="76"/>
    </row>
    <row r="402" spans="1:18" ht="57" customHeight="1" x14ac:dyDescent="0.3">
      <c r="A402" s="102" t="s">
        <v>1459</v>
      </c>
      <c r="B402" s="99" t="s">
        <v>1460</v>
      </c>
      <c r="C402" s="101">
        <v>1966</v>
      </c>
      <c r="D402" s="103"/>
      <c r="E402" s="267" t="s">
        <v>1928</v>
      </c>
      <c r="F402" s="203">
        <v>9</v>
      </c>
      <c r="G402" s="196">
        <v>1</v>
      </c>
      <c r="H402" s="204">
        <v>2496</v>
      </c>
      <c r="I402" s="197">
        <v>1340</v>
      </c>
      <c r="J402" s="67"/>
      <c r="K402" s="216">
        <v>75</v>
      </c>
      <c r="L402" s="99" t="s">
        <v>835</v>
      </c>
      <c r="M402" s="218">
        <f>O402*Лист2.1!E391</f>
        <v>1800000</v>
      </c>
      <c r="N402" s="216">
        <f>M402/Лист2.1!E391</f>
        <v>1800000</v>
      </c>
      <c r="O402" s="216">
        <v>1800000</v>
      </c>
      <c r="P402" s="390"/>
      <c r="R402" s="76"/>
    </row>
    <row r="403" spans="1:18" ht="37.5" x14ac:dyDescent="0.3">
      <c r="A403" s="102" t="s">
        <v>1461</v>
      </c>
      <c r="B403" s="99" t="s">
        <v>1462</v>
      </c>
      <c r="C403" s="101">
        <v>1962</v>
      </c>
      <c r="D403" s="103"/>
      <c r="E403" s="267" t="s">
        <v>1919</v>
      </c>
      <c r="F403" s="195">
        <v>5</v>
      </c>
      <c r="G403" s="196">
        <v>3</v>
      </c>
      <c r="H403" s="179">
        <v>2489</v>
      </c>
      <c r="I403" s="197">
        <v>2056.4</v>
      </c>
      <c r="J403" s="67"/>
      <c r="K403" s="216">
        <v>90</v>
      </c>
      <c r="L403" s="99" t="s">
        <v>782</v>
      </c>
      <c r="M403" s="218">
        <f t="shared" ref="M403:M406" si="97">H403*O403</f>
        <v>5124851</v>
      </c>
      <c r="N403" s="216">
        <f t="shared" ref="N403:N406" si="98">M403/H403</f>
        <v>2059</v>
      </c>
      <c r="O403" s="216">
        <v>2059</v>
      </c>
      <c r="P403" s="390"/>
      <c r="R403" s="76"/>
    </row>
    <row r="404" spans="1:18" ht="37.5" x14ac:dyDescent="0.3">
      <c r="A404" s="102" t="s">
        <v>1463</v>
      </c>
      <c r="B404" s="99" t="s">
        <v>1464</v>
      </c>
      <c r="C404" s="101">
        <v>1962</v>
      </c>
      <c r="D404" s="103"/>
      <c r="E404" s="267" t="s">
        <v>1919</v>
      </c>
      <c r="F404" s="190">
        <v>5</v>
      </c>
      <c r="G404" s="199">
        <v>3</v>
      </c>
      <c r="H404" s="200">
        <v>2591</v>
      </c>
      <c r="I404" s="200">
        <v>2491</v>
      </c>
      <c r="J404" s="66"/>
      <c r="K404" s="216">
        <v>113</v>
      </c>
      <c r="L404" s="99" t="s">
        <v>782</v>
      </c>
      <c r="M404" s="218">
        <f t="shared" si="97"/>
        <v>5334869</v>
      </c>
      <c r="N404" s="216">
        <f t="shared" si="98"/>
        <v>2059</v>
      </c>
      <c r="O404" s="216">
        <v>2059</v>
      </c>
      <c r="P404" s="390"/>
      <c r="R404" s="76"/>
    </row>
    <row r="405" spans="1:18" ht="37.5" x14ac:dyDescent="0.3">
      <c r="A405" s="102" t="s">
        <v>1465</v>
      </c>
      <c r="B405" s="99" t="s">
        <v>1466</v>
      </c>
      <c r="C405" s="101">
        <v>1963</v>
      </c>
      <c r="D405" s="103"/>
      <c r="E405" s="267" t="s">
        <v>1919</v>
      </c>
      <c r="F405" s="185">
        <v>5</v>
      </c>
      <c r="G405" s="185">
        <v>4</v>
      </c>
      <c r="H405" s="201">
        <v>2825.4</v>
      </c>
      <c r="I405" s="202">
        <v>2503</v>
      </c>
      <c r="J405" s="73"/>
      <c r="K405" s="216">
        <v>138</v>
      </c>
      <c r="L405" s="99" t="s">
        <v>782</v>
      </c>
      <c r="M405" s="218">
        <f t="shared" si="97"/>
        <v>5817498.6000000006</v>
      </c>
      <c r="N405" s="216">
        <f t="shared" si="98"/>
        <v>2059</v>
      </c>
      <c r="O405" s="216">
        <v>2059</v>
      </c>
      <c r="P405" s="390"/>
      <c r="R405" s="76"/>
    </row>
    <row r="406" spans="1:18" ht="37.5" x14ac:dyDescent="0.3">
      <c r="A406" s="334" t="s">
        <v>1467</v>
      </c>
      <c r="B406" s="333" t="s">
        <v>1468</v>
      </c>
      <c r="C406" s="335">
        <v>1965</v>
      </c>
      <c r="D406" s="356"/>
      <c r="E406" s="336" t="s">
        <v>1919</v>
      </c>
      <c r="F406" s="384">
        <v>5</v>
      </c>
      <c r="G406" s="382">
        <v>4</v>
      </c>
      <c r="H406" s="376">
        <v>2829</v>
      </c>
      <c r="I406" s="376">
        <v>2509</v>
      </c>
      <c r="J406" s="64"/>
      <c r="K406" s="332">
        <v>125</v>
      </c>
      <c r="L406" s="333" t="s">
        <v>782</v>
      </c>
      <c r="M406" s="355">
        <f t="shared" si="97"/>
        <v>5824911</v>
      </c>
      <c r="N406" s="332">
        <f t="shared" si="98"/>
        <v>2059</v>
      </c>
      <c r="O406" s="332">
        <v>2059</v>
      </c>
      <c r="P406" s="390"/>
      <c r="R406" s="76"/>
    </row>
    <row r="407" spans="1:18" ht="37.5" x14ac:dyDescent="0.3">
      <c r="A407" s="102" t="s">
        <v>2013</v>
      </c>
      <c r="B407" s="99" t="s">
        <v>2014</v>
      </c>
      <c r="C407" s="20">
        <v>1967</v>
      </c>
      <c r="D407" s="455"/>
      <c r="E407" s="395" t="s">
        <v>1919</v>
      </c>
      <c r="F407" s="219">
        <v>5</v>
      </c>
      <c r="G407" s="190">
        <v>4</v>
      </c>
      <c r="H407" s="191">
        <v>3543.7</v>
      </c>
      <c r="I407" s="191">
        <v>2510</v>
      </c>
      <c r="J407" s="347"/>
      <c r="K407" s="398">
        <v>162</v>
      </c>
      <c r="L407" s="99" t="s">
        <v>782</v>
      </c>
      <c r="M407" s="218">
        <f t="shared" ref="M407" si="99">H407*O407</f>
        <v>7296478.2999999998</v>
      </c>
      <c r="N407" s="216">
        <f t="shared" ref="N407" si="100">M407/H407</f>
        <v>2059</v>
      </c>
      <c r="O407" s="216">
        <v>2059</v>
      </c>
      <c r="P407" s="390"/>
      <c r="R407" s="76"/>
    </row>
    <row r="408" spans="1:18" ht="37.5" x14ac:dyDescent="0.3">
      <c r="A408" s="102" t="s">
        <v>1469</v>
      </c>
      <c r="B408" s="99" t="s">
        <v>1470</v>
      </c>
      <c r="C408" s="101">
        <v>1968</v>
      </c>
      <c r="D408" s="103"/>
      <c r="E408" s="267" t="s">
        <v>1923</v>
      </c>
      <c r="F408" s="190">
        <v>5</v>
      </c>
      <c r="G408" s="199">
        <v>3</v>
      </c>
      <c r="H408" s="200">
        <v>2571</v>
      </c>
      <c r="I408" s="200">
        <v>2571</v>
      </c>
      <c r="J408" s="66"/>
      <c r="K408" s="216">
        <v>125</v>
      </c>
      <c r="L408" s="99" t="s">
        <v>768</v>
      </c>
      <c r="M408" s="218">
        <f>O408*Лист2.1!G397</f>
        <v>2162820</v>
      </c>
      <c r="N408" s="216">
        <f>M408/Лист2.1!G397</f>
        <v>2486</v>
      </c>
      <c r="O408" s="216">
        <v>2486</v>
      </c>
      <c r="P408" s="390"/>
      <c r="R408" s="76"/>
    </row>
    <row r="409" spans="1:18" ht="37.5" x14ac:dyDescent="0.3">
      <c r="A409" s="102" t="s">
        <v>1471</v>
      </c>
      <c r="B409" s="99" t="s">
        <v>1472</v>
      </c>
      <c r="C409" s="101">
        <v>1967</v>
      </c>
      <c r="D409" s="103"/>
      <c r="E409" s="267" t="s">
        <v>1919</v>
      </c>
      <c r="F409" s="190">
        <v>5</v>
      </c>
      <c r="G409" s="199">
        <v>4</v>
      </c>
      <c r="H409" s="200">
        <v>2512</v>
      </c>
      <c r="I409" s="200">
        <v>2520</v>
      </c>
      <c r="J409" s="66"/>
      <c r="K409" s="216">
        <v>170</v>
      </c>
      <c r="L409" s="99" t="s">
        <v>768</v>
      </c>
      <c r="M409" s="218">
        <f>O409*Лист2.1!G398</f>
        <v>2899919</v>
      </c>
      <c r="N409" s="216">
        <f>M409/Лист2.1!G398</f>
        <v>2486</v>
      </c>
      <c r="O409" s="216">
        <v>2486</v>
      </c>
      <c r="P409" s="390"/>
      <c r="R409" s="76"/>
    </row>
    <row r="410" spans="1:18" s="282" customFormat="1" ht="37.5" x14ac:dyDescent="0.3">
      <c r="A410" s="102" t="s">
        <v>1473</v>
      </c>
      <c r="B410" s="99" t="s">
        <v>1474</v>
      </c>
      <c r="C410" s="101">
        <v>1963</v>
      </c>
      <c r="D410" s="103"/>
      <c r="E410" s="267" t="s">
        <v>1920</v>
      </c>
      <c r="F410" s="190">
        <v>5</v>
      </c>
      <c r="G410" s="199">
        <v>5</v>
      </c>
      <c r="H410" s="200">
        <v>4866.7</v>
      </c>
      <c r="I410" s="200">
        <v>4850.3</v>
      </c>
      <c r="J410" s="66"/>
      <c r="K410" s="216">
        <v>198</v>
      </c>
      <c r="L410" s="99" t="s">
        <v>768</v>
      </c>
      <c r="M410" s="218">
        <f>O410*Лист2.1!G399</f>
        <v>3530120</v>
      </c>
      <c r="N410" s="216">
        <f>M410/Лист2.1!G399</f>
        <v>2486</v>
      </c>
      <c r="O410" s="216">
        <v>2486</v>
      </c>
      <c r="P410" s="390"/>
      <c r="Q410" s="104"/>
      <c r="R410" s="104"/>
    </row>
    <row r="411" spans="1:18" s="282" customFormat="1" ht="37.5" x14ac:dyDescent="0.3">
      <c r="A411" s="102" t="s">
        <v>1475</v>
      </c>
      <c r="B411" s="99" t="s">
        <v>1476</v>
      </c>
      <c r="C411" s="101">
        <v>1963</v>
      </c>
      <c r="D411" s="103"/>
      <c r="E411" s="267" t="s">
        <v>1920</v>
      </c>
      <c r="F411" s="190">
        <v>5</v>
      </c>
      <c r="G411" s="199">
        <v>3</v>
      </c>
      <c r="H411" s="200">
        <v>2781</v>
      </c>
      <c r="I411" s="200">
        <v>2306.1999999999998</v>
      </c>
      <c r="J411" s="66"/>
      <c r="K411" s="216">
        <v>96</v>
      </c>
      <c r="L411" s="99" t="s">
        <v>768</v>
      </c>
      <c r="M411" s="218">
        <f>O411*Лист2.1!G400</f>
        <v>1755116</v>
      </c>
      <c r="N411" s="216">
        <f>M411/Лист2.1!G400</f>
        <v>2486</v>
      </c>
      <c r="O411" s="216">
        <v>2486</v>
      </c>
      <c r="P411" s="390"/>
      <c r="Q411" s="104"/>
      <c r="R411" s="104"/>
    </row>
    <row r="412" spans="1:18" ht="37.5" x14ac:dyDescent="0.3">
      <c r="A412" s="102" t="s">
        <v>1477</v>
      </c>
      <c r="B412" s="99" t="s">
        <v>1478</v>
      </c>
      <c r="C412" s="101">
        <v>1958</v>
      </c>
      <c r="D412" s="103"/>
      <c r="E412" s="267" t="s">
        <v>1920</v>
      </c>
      <c r="F412" s="190">
        <v>5</v>
      </c>
      <c r="G412" s="199">
        <v>3</v>
      </c>
      <c r="H412" s="200">
        <v>2370.8000000000002</v>
      </c>
      <c r="I412" s="200">
        <v>2284.1</v>
      </c>
      <c r="J412" s="66"/>
      <c r="K412" s="216">
        <v>88</v>
      </c>
      <c r="L412" s="99" t="s">
        <v>782</v>
      </c>
      <c r="M412" s="218">
        <f t="shared" ref="M412" si="101">H412*O412</f>
        <v>4881477.2</v>
      </c>
      <c r="N412" s="216">
        <f t="shared" ref="N412" si="102">M412/H412</f>
        <v>2059</v>
      </c>
      <c r="O412" s="216">
        <v>2059</v>
      </c>
      <c r="P412" s="390"/>
      <c r="R412" s="76"/>
    </row>
    <row r="413" spans="1:18" ht="37.5" x14ac:dyDescent="0.3">
      <c r="A413" s="102" t="s">
        <v>1479</v>
      </c>
      <c r="B413" s="99" t="s">
        <v>1480</v>
      </c>
      <c r="C413" s="101">
        <v>1968</v>
      </c>
      <c r="D413" s="103"/>
      <c r="E413" s="267" t="s">
        <v>1920</v>
      </c>
      <c r="F413" s="190">
        <v>9</v>
      </c>
      <c r="G413" s="199">
        <v>3</v>
      </c>
      <c r="H413" s="200">
        <v>4617.3999999999996</v>
      </c>
      <c r="I413" s="200">
        <v>4487.8</v>
      </c>
      <c r="J413" s="66"/>
      <c r="K413" s="216">
        <v>170</v>
      </c>
      <c r="L413" s="99" t="s">
        <v>768</v>
      </c>
      <c r="M413" s="218">
        <f>O413*Лист2.1!G402</f>
        <v>1193385.5999999999</v>
      </c>
      <c r="N413" s="216">
        <f>M413/Лист2.1!G402</f>
        <v>1583.9999999999998</v>
      </c>
      <c r="O413" s="216">
        <v>1584</v>
      </c>
      <c r="P413" s="390"/>
      <c r="R413" s="76"/>
    </row>
    <row r="414" spans="1:18" ht="37.5" x14ac:dyDescent="0.3">
      <c r="A414" s="102" t="s">
        <v>1481</v>
      </c>
      <c r="B414" s="99" t="s">
        <v>1482</v>
      </c>
      <c r="C414" s="101">
        <v>1958</v>
      </c>
      <c r="D414" s="103"/>
      <c r="E414" s="267" t="s">
        <v>1920</v>
      </c>
      <c r="F414" s="190">
        <v>2</v>
      </c>
      <c r="G414" s="199">
        <v>2</v>
      </c>
      <c r="H414" s="200">
        <v>668.4</v>
      </c>
      <c r="I414" s="200">
        <v>668.4</v>
      </c>
      <c r="J414" s="66"/>
      <c r="K414" s="216">
        <v>30</v>
      </c>
      <c r="L414" s="99" t="s">
        <v>768</v>
      </c>
      <c r="M414" s="218">
        <f>O414*Лист2.1!G403</f>
        <v>1484142</v>
      </c>
      <c r="N414" s="216">
        <f>M414/Лист2.1!G403</f>
        <v>2486</v>
      </c>
      <c r="O414" s="216">
        <v>2486</v>
      </c>
      <c r="P414" s="390"/>
      <c r="R414" s="76"/>
    </row>
    <row r="415" spans="1:18" ht="37.5" x14ac:dyDescent="0.3">
      <c r="A415" s="102" t="s">
        <v>1483</v>
      </c>
      <c r="B415" s="99" t="s">
        <v>1484</v>
      </c>
      <c r="C415" s="101">
        <v>1951</v>
      </c>
      <c r="D415" s="103"/>
      <c r="E415" s="267" t="s">
        <v>1920</v>
      </c>
      <c r="F415" s="220">
        <v>2</v>
      </c>
      <c r="G415" s="220">
        <v>1</v>
      </c>
      <c r="H415" s="154">
        <v>534.1</v>
      </c>
      <c r="I415" s="154">
        <v>456.6</v>
      </c>
      <c r="J415" s="77"/>
      <c r="K415" s="220">
        <v>41</v>
      </c>
      <c r="L415" s="99" t="s">
        <v>768</v>
      </c>
      <c r="M415" s="218">
        <f>O415*Лист2.1!G404</f>
        <v>949403.39999999991</v>
      </c>
      <c r="N415" s="216">
        <f>M415/Лист2.1!G404</f>
        <v>2486</v>
      </c>
      <c r="O415" s="216">
        <v>2486</v>
      </c>
      <c r="P415" s="390"/>
      <c r="R415" s="76"/>
    </row>
    <row r="416" spans="1:18" ht="37.5" x14ac:dyDescent="0.3">
      <c r="A416" s="102" t="s">
        <v>1485</v>
      </c>
      <c r="B416" s="99" t="s">
        <v>1486</v>
      </c>
      <c r="C416" s="101">
        <v>1942</v>
      </c>
      <c r="D416" s="103"/>
      <c r="E416" s="267" t="s">
        <v>1920</v>
      </c>
      <c r="F416" s="220">
        <v>2</v>
      </c>
      <c r="G416" s="220">
        <v>2</v>
      </c>
      <c r="H416" s="154">
        <v>634.29999999999995</v>
      </c>
      <c r="I416" s="154">
        <v>634.29999999999995</v>
      </c>
      <c r="J416" s="77"/>
      <c r="K416" s="220">
        <v>32</v>
      </c>
      <c r="L416" s="99" t="s">
        <v>768</v>
      </c>
      <c r="M416" s="218">
        <f>O416*Лист2.1!G405</f>
        <v>1469226</v>
      </c>
      <c r="N416" s="216">
        <f>M416/Лист2.1!G405</f>
        <v>2486</v>
      </c>
      <c r="O416" s="216">
        <v>2486</v>
      </c>
      <c r="P416" s="390"/>
      <c r="R416" s="76"/>
    </row>
    <row r="417" spans="1:18" ht="37.5" x14ac:dyDescent="0.3">
      <c r="A417" s="102" t="s">
        <v>1487</v>
      </c>
      <c r="B417" s="99" t="s">
        <v>1488</v>
      </c>
      <c r="C417" s="101">
        <v>1955</v>
      </c>
      <c r="D417" s="103"/>
      <c r="E417" s="267" t="s">
        <v>1920</v>
      </c>
      <c r="F417" s="220">
        <v>2</v>
      </c>
      <c r="G417" s="220">
        <v>2</v>
      </c>
      <c r="H417" s="154">
        <v>557.5</v>
      </c>
      <c r="I417" s="154">
        <v>557.5</v>
      </c>
      <c r="J417" s="77"/>
      <c r="K417" s="220">
        <v>31</v>
      </c>
      <c r="L417" s="99" t="s">
        <v>768</v>
      </c>
      <c r="M417" s="218">
        <f>O417*Лист2.1!G406</f>
        <v>1006830</v>
      </c>
      <c r="N417" s="216">
        <f>M417/Лист2.1!G406</f>
        <v>2486</v>
      </c>
      <c r="O417" s="216">
        <v>2486</v>
      </c>
      <c r="P417" s="390"/>
      <c r="R417" s="76"/>
    </row>
    <row r="418" spans="1:18" ht="37.5" x14ac:dyDescent="0.3">
      <c r="A418" s="102" t="s">
        <v>1489</v>
      </c>
      <c r="B418" s="99" t="s">
        <v>1490</v>
      </c>
      <c r="C418" s="101">
        <v>1957</v>
      </c>
      <c r="D418" s="103"/>
      <c r="E418" s="267" t="s">
        <v>1920</v>
      </c>
      <c r="F418" s="220">
        <v>5</v>
      </c>
      <c r="G418" s="220">
        <v>2</v>
      </c>
      <c r="H418" s="154">
        <v>7716.3</v>
      </c>
      <c r="I418" s="154">
        <v>5348.3</v>
      </c>
      <c r="J418" s="77"/>
      <c r="K418" s="220">
        <v>240</v>
      </c>
      <c r="L418" s="99" t="s">
        <v>782</v>
      </c>
      <c r="M418" s="218">
        <f t="shared" ref="M418:M423" si="103">H418*O418</f>
        <v>15887861.700000001</v>
      </c>
      <c r="N418" s="216">
        <f t="shared" ref="N418:N423" si="104">M418/H418</f>
        <v>2059</v>
      </c>
      <c r="O418" s="216">
        <v>2059</v>
      </c>
      <c r="P418" s="390"/>
      <c r="R418" s="76"/>
    </row>
    <row r="419" spans="1:18" ht="37.5" x14ac:dyDescent="0.3">
      <c r="A419" s="102" t="s">
        <v>1491</v>
      </c>
      <c r="B419" s="99" t="s">
        <v>1492</v>
      </c>
      <c r="C419" s="101">
        <v>1952</v>
      </c>
      <c r="D419" s="103"/>
      <c r="E419" s="267" t="s">
        <v>1920</v>
      </c>
      <c r="F419" s="220">
        <v>4</v>
      </c>
      <c r="G419" s="220">
        <v>4</v>
      </c>
      <c r="H419" s="154">
        <v>3827.1</v>
      </c>
      <c r="I419" s="154">
        <v>2640.4</v>
      </c>
      <c r="J419" s="77"/>
      <c r="K419" s="220">
        <v>121</v>
      </c>
      <c r="L419" s="99" t="s">
        <v>782</v>
      </c>
      <c r="M419" s="218">
        <f t="shared" si="103"/>
        <v>7879998.8999999994</v>
      </c>
      <c r="N419" s="216">
        <f t="shared" si="104"/>
        <v>2059</v>
      </c>
      <c r="O419" s="216">
        <v>2059</v>
      </c>
      <c r="P419" s="390"/>
      <c r="R419" s="76"/>
    </row>
    <row r="420" spans="1:18" ht="37.5" x14ac:dyDescent="0.3">
      <c r="A420" s="102" t="s">
        <v>1493</v>
      </c>
      <c r="B420" s="99" t="s">
        <v>1494</v>
      </c>
      <c r="C420" s="101">
        <v>1942</v>
      </c>
      <c r="D420" s="103"/>
      <c r="E420" s="267" t="s">
        <v>1920</v>
      </c>
      <c r="F420" s="220">
        <v>4</v>
      </c>
      <c r="G420" s="220">
        <v>4</v>
      </c>
      <c r="H420" s="154">
        <v>5577.7</v>
      </c>
      <c r="I420" s="154">
        <v>3898.5</v>
      </c>
      <c r="J420" s="77"/>
      <c r="K420" s="220">
        <v>159</v>
      </c>
      <c r="L420" s="99" t="s">
        <v>782</v>
      </c>
      <c r="M420" s="218">
        <f t="shared" si="103"/>
        <v>11484484.299999999</v>
      </c>
      <c r="N420" s="216">
        <f t="shared" si="104"/>
        <v>2059</v>
      </c>
      <c r="O420" s="216">
        <v>2059</v>
      </c>
      <c r="P420" s="390"/>
      <c r="R420" s="76"/>
    </row>
    <row r="421" spans="1:18" ht="37.5" x14ac:dyDescent="0.3">
      <c r="A421" s="102" t="s">
        <v>1495</v>
      </c>
      <c r="B421" s="99" t="s">
        <v>1496</v>
      </c>
      <c r="C421" s="101">
        <v>1941</v>
      </c>
      <c r="D421" s="103"/>
      <c r="E421" s="267" t="s">
        <v>1920</v>
      </c>
      <c r="F421" s="220">
        <v>4</v>
      </c>
      <c r="G421" s="220">
        <v>5</v>
      </c>
      <c r="H421" s="154">
        <v>7291.1</v>
      </c>
      <c r="I421" s="154">
        <v>4584.6000000000004</v>
      </c>
      <c r="J421" s="77"/>
      <c r="K421" s="220">
        <v>214</v>
      </c>
      <c r="L421" s="99" t="s">
        <v>782</v>
      </c>
      <c r="M421" s="218">
        <f t="shared" si="103"/>
        <v>15012374.9</v>
      </c>
      <c r="N421" s="216">
        <f t="shared" si="104"/>
        <v>2059</v>
      </c>
      <c r="O421" s="216">
        <v>2059</v>
      </c>
      <c r="P421" s="390"/>
      <c r="R421" s="76"/>
    </row>
    <row r="422" spans="1:18" ht="37.5" x14ac:dyDescent="0.3">
      <c r="A422" s="102" t="s">
        <v>1497</v>
      </c>
      <c r="B422" s="99" t="s">
        <v>1498</v>
      </c>
      <c r="C422" s="101">
        <v>1960</v>
      </c>
      <c r="D422" s="103"/>
      <c r="E422" s="267" t="s">
        <v>1920</v>
      </c>
      <c r="F422" s="220">
        <v>4</v>
      </c>
      <c r="G422" s="220">
        <v>3</v>
      </c>
      <c r="H422" s="154">
        <v>2019.1</v>
      </c>
      <c r="I422" s="154">
        <v>1783.4</v>
      </c>
      <c r="J422" s="77"/>
      <c r="K422" s="220">
        <v>86</v>
      </c>
      <c r="L422" s="99" t="s">
        <v>782</v>
      </c>
      <c r="M422" s="218">
        <f t="shared" si="103"/>
        <v>4157326.9</v>
      </c>
      <c r="N422" s="216">
        <f t="shared" si="104"/>
        <v>2059</v>
      </c>
      <c r="O422" s="216">
        <v>2059</v>
      </c>
      <c r="P422" s="390"/>
      <c r="R422" s="76"/>
    </row>
    <row r="423" spans="1:18" ht="37.5" x14ac:dyDescent="0.3">
      <c r="A423" s="102" t="s">
        <v>1499</v>
      </c>
      <c r="B423" s="99" t="s">
        <v>1500</v>
      </c>
      <c r="C423" s="101">
        <v>1961</v>
      </c>
      <c r="D423" s="103"/>
      <c r="E423" s="267" t="s">
        <v>1920</v>
      </c>
      <c r="F423" s="220">
        <v>5</v>
      </c>
      <c r="G423" s="220">
        <v>2</v>
      </c>
      <c r="H423" s="154">
        <v>1596.5</v>
      </c>
      <c r="I423" s="154">
        <v>1336.4</v>
      </c>
      <c r="J423" s="77"/>
      <c r="K423" s="220">
        <v>69</v>
      </c>
      <c r="L423" s="99" t="s">
        <v>782</v>
      </c>
      <c r="M423" s="218">
        <f t="shared" si="103"/>
        <v>3287193.5</v>
      </c>
      <c r="N423" s="216">
        <f t="shared" si="104"/>
        <v>2059</v>
      </c>
      <c r="O423" s="216">
        <v>2059</v>
      </c>
      <c r="P423" s="390"/>
      <c r="R423" s="76"/>
    </row>
    <row r="424" spans="1:18" x14ac:dyDescent="0.3">
      <c r="A424" s="102" t="s">
        <v>1501</v>
      </c>
      <c r="B424" s="99" t="s">
        <v>1502</v>
      </c>
      <c r="C424" s="101">
        <v>1963</v>
      </c>
      <c r="D424" s="103"/>
      <c r="E424" s="267" t="s">
        <v>1919</v>
      </c>
      <c r="F424" s="160">
        <v>5</v>
      </c>
      <c r="G424" s="160">
        <v>3</v>
      </c>
      <c r="H424" s="221">
        <v>2538.9</v>
      </c>
      <c r="I424" s="221">
        <v>2131.6</v>
      </c>
      <c r="J424" s="78"/>
      <c r="K424" s="220">
        <v>122</v>
      </c>
      <c r="L424" s="99" t="s">
        <v>768</v>
      </c>
      <c r="M424" s="218">
        <f>O424*Лист2.1!G413</f>
        <v>2784320</v>
      </c>
      <c r="N424" s="216">
        <f>M424/Лист2.1!G413</f>
        <v>2486</v>
      </c>
      <c r="O424" s="216">
        <v>2486</v>
      </c>
      <c r="P424" s="390"/>
      <c r="R424" s="76"/>
    </row>
    <row r="425" spans="1:18" x14ac:dyDescent="0.3">
      <c r="A425" s="334" t="s">
        <v>1503</v>
      </c>
      <c r="B425" s="333" t="s">
        <v>1504</v>
      </c>
      <c r="C425" s="335">
        <v>1958</v>
      </c>
      <c r="D425" s="356"/>
      <c r="E425" s="336" t="s">
        <v>1920</v>
      </c>
      <c r="F425" s="385">
        <v>5</v>
      </c>
      <c r="G425" s="386">
        <v>4</v>
      </c>
      <c r="H425" s="387">
        <v>3252.6</v>
      </c>
      <c r="I425" s="387">
        <v>2878.5</v>
      </c>
      <c r="J425" s="78"/>
      <c r="K425" s="388">
        <v>144</v>
      </c>
      <c r="L425" s="333" t="s">
        <v>769</v>
      </c>
      <c r="M425" s="355">
        <f>O425*Лист2.1!I414</f>
        <v>4753807</v>
      </c>
      <c r="N425" s="332">
        <f>M425/Лист2.1!I414</f>
        <v>1970</v>
      </c>
      <c r="O425" s="332">
        <v>1970</v>
      </c>
      <c r="P425" s="390"/>
      <c r="R425" s="76"/>
    </row>
    <row r="426" spans="1:18" x14ac:dyDescent="0.3">
      <c r="A426" s="102" t="s">
        <v>2015</v>
      </c>
      <c r="B426" s="99" t="s">
        <v>2016</v>
      </c>
      <c r="C426" s="20">
        <v>1958</v>
      </c>
      <c r="D426" s="455"/>
      <c r="E426" s="395" t="s">
        <v>1920</v>
      </c>
      <c r="F426" s="176">
        <v>5</v>
      </c>
      <c r="G426" s="160">
        <v>6</v>
      </c>
      <c r="H426" s="221">
        <v>8599.7000000000007</v>
      </c>
      <c r="I426" s="221">
        <v>6557.4</v>
      </c>
      <c r="J426" s="354"/>
      <c r="K426" s="220">
        <v>289</v>
      </c>
      <c r="L426" s="99" t="s">
        <v>768</v>
      </c>
      <c r="M426" s="218">
        <f>O426*Лист2.1!G415</f>
        <v>7089823.4000000004</v>
      </c>
      <c r="N426" s="398">
        <f>M426/Лист2.1!G415</f>
        <v>2486</v>
      </c>
      <c r="O426" s="398">
        <v>2486</v>
      </c>
      <c r="P426" s="390"/>
      <c r="R426" s="76"/>
    </row>
    <row r="427" spans="1:18" x14ac:dyDescent="0.3">
      <c r="A427" s="102" t="s">
        <v>1505</v>
      </c>
      <c r="B427" s="99" t="s">
        <v>1506</v>
      </c>
      <c r="C427" s="101">
        <v>1955</v>
      </c>
      <c r="D427" s="103"/>
      <c r="E427" s="267" t="s">
        <v>1920</v>
      </c>
      <c r="F427" s="160">
        <v>5</v>
      </c>
      <c r="G427" s="160">
        <v>8</v>
      </c>
      <c r="H427" s="221">
        <v>6233.6</v>
      </c>
      <c r="I427" s="221">
        <v>6233.6</v>
      </c>
      <c r="J427" s="78"/>
      <c r="K427" s="220">
        <v>273</v>
      </c>
      <c r="L427" s="99" t="s">
        <v>769</v>
      </c>
      <c r="M427" s="218">
        <f>O427*Лист2.1!I416</f>
        <v>15996400</v>
      </c>
      <c r="N427" s="216">
        <f>M427/Лист2.1!I416</f>
        <v>1970</v>
      </c>
      <c r="O427" s="216">
        <v>1970</v>
      </c>
      <c r="P427" s="390"/>
      <c r="R427" s="76"/>
    </row>
    <row r="428" spans="1:18" x14ac:dyDescent="0.3">
      <c r="A428" s="102" t="s">
        <v>1507</v>
      </c>
      <c r="B428" s="99" t="s">
        <v>1508</v>
      </c>
      <c r="C428" s="101">
        <v>1954</v>
      </c>
      <c r="D428" s="103"/>
      <c r="E428" s="267" t="s">
        <v>1920</v>
      </c>
      <c r="F428" s="160">
        <v>4</v>
      </c>
      <c r="G428" s="160">
        <v>6</v>
      </c>
      <c r="H428" s="221">
        <v>5122.2</v>
      </c>
      <c r="I428" s="221">
        <v>5122.2</v>
      </c>
      <c r="J428" s="78"/>
      <c r="K428" s="220">
        <v>240</v>
      </c>
      <c r="L428" s="99" t="s">
        <v>769</v>
      </c>
      <c r="M428" s="218">
        <f>O428*Лист2.1!I417</f>
        <v>12696650</v>
      </c>
      <c r="N428" s="216">
        <f>M428/Лист2.1!I417</f>
        <v>1970</v>
      </c>
      <c r="O428" s="216">
        <v>1970</v>
      </c>
      <c r="P428" s="390"/>
      <c r="R428" s="76"/>
    </row>
    <row r="429" spans="1:18" s="282" customFormat="1" x14ac:dyDescent="0.3">
      <c r="A429" s="102" t="s">
        <v>1509</v>
      </c>
      <c r="B429" s="99" t="s">
        <v>1510</v>
      </c>
      <c r="C429" s="101">
        <v>1961</v>
      </c>
      <c r="D429" s="103"/>
      <c r="E429" s="267" t="s">
        <v>1920</v>
      </c>
      <c r="F429" s="303">
        <v>5</v>
      </c>
      <c r="G429" s="303">
        <v>3</v>
      </c>
      <c r="H429" s="182">
        <v>2421.4</v>
      </c>
      <c r="I429" s="182">
        <v>2421.4</v>
      </c>
      <c r="J429" s="68"/>
      <c r="K429" s="216">
        <v>79</v>
      </c>
      <c r="L429" s="99" t="s">
        <v>769</v>
      </c>
      <c r="M429" s="218">
        <f>O429*Лист2.1!I418</f>
        <v>6028200</v>
      </c>
      <c r="N429" s="216">
        <f>M429/Лист2.1!I418</f>
        <v>1970</v>
      </c>
      <c r="O429" s="216">
        <v>1970</v>
      </c>
      <c r="P429" s="390"/>
      <c r="Q429" s="104"/>
      <c r="R429" s="104"/>
    </row>
    <row r="430" spans="1:18" s="282" customFormat="1" x14ac:dyDescent="0.3">
      <c r="A430" s="102" t="s">
        <v>1511</v>
      </c>
      <c r="B430" s="99" t="s">
        <v>1512</v>
      </c>
      <c r="C430" s="101">
        <v>1975</v>
      </c>
      <c r="D430" s="103"/>
      <c r="E430" s="267" t="s">
        <v>1920</v>
      </c>
      <c r="F430" s="303">
        <v>14</v>
      </c>
      <c r="G430" s="303">
        <v>1</v>
      </c>
      <c r="H430" s="182">
        <v>6361.2</v>
      </c>
      <c r="I430" s="182">
        <v>5052</v>
      </c>
      <c r="J430" s="68"/>
      <c r="K430" s="216">
        <v>163</v>
      </c>
      <c r="L430" s="99" t="s">
        <v>769</v>
      </c>
      <c r="M430" s="218">
        <f>O430*Лист2.1!I419</f>
        <v>9534800</v>
      </c>
      <c r="N430" s="216">
        <f>M430/Лист2.1!I419</f>
        <v>1970</v>
      </c>
      <c r="O430" s="216">
        <v>1970</v>
      </c>
      <c r="P430" s="390"/>
      <c r="Q430" s="104"/>
      <c r="R430" s="104"/>
    </row>
    <row r="431" spans="1:18" s="282" customFormat="1" x14ac:dyDescent="0.3">
      <c r="A431" s="102" t="s">
        <v>1513</v>
      </c>
      <c r="B431" s="99" t="s">
        <v>1514</v>
      </c>
      <c r="C431" s="101">
        <v>2002</v>
      </c>
      <c r="D431" s="103"/>
      <c r="E431" s="267" t="s">
        <v>1920</v>
      </c>
      <c r="F431" s="303">
        <v>10</v>
      </c>
      <c r="G431" s="303">
        <v>1</v>
      </c>
      <c r="H431" s="182">
        <v>2049.1999999999998</v>
      </c>
      <c r="I431" s="182">
        <v>1719.3</v>
      </c>
      <c r="J431" s="68"/>
      <c r="K431" s="216">
        <v>24</v>
      </c>
      <c r="L431" s="99" t="s">
        <v>769</v>
      </c>
      <c r="M431" s="218">
        <f>O431*Лист2.1!I420</f>
        <v>7328400</v>
      </c>
      <c r="N431" s="216">
        <f>M431/Лист2.1!I420</f>
        <v>1970</v>
      </c>
      <c r="O431" s="216">
        <v>1970</v>
      </c>
      <c r="P431" s="390"/>
      <c r="Q431" s="104"/>
      <c r="R431" s="104"/>
    </row>
    <row r="432" spans="1:18" s="282" customFormat="1" ht="24.75" customHeight="1" x14ac:dyDescent="0.3">
      <c r="A432" s="102" t="s">
        <v>1515</v>
      </c>
      <c r="B432" s="99" t="s">
        <v>1516</v>
      </c>
      <c r="C432" s="101">
        <v>1963</v>
      </c>
      <c r="D432" s="103"/>
      <c r="E432" s="267" t="s">
        <v>1920</v>
      </c>
      <c r="F432" s="303">
        <v>6</v>
      </c>
      <c r="G432" s="303">
        <v>4</v>
      </c>
      <c r="H432" s="182">
        <v>3570.2</v>
      </c>
      <c r="I432" s="182">
        <v>3314.8</v>
      </c>
      <c r="J432" s="68"/>
      <c r="K432" s="216">
        <v>120</v>
      </c>
      <c r="L432" s="99" t="s">
        <v>769</v>
      </c>
      <c r="M432" s="218">
        <f>O432*Лист2.1!I421</f>
        <v>6524640</v>
      </c>
      <c r="N432" s="216">
        <f>M432/Лист2.1!I421</f>
        <v>1970</v>
      </c>
      <c r="O432" s="216">
        <v>1970</v>
      </c>
      <c r="P432" s="390"/>
      <c r="Q432" s="104"/>
      <c r="R432" s="104"/>
    </row>
    <row r="433" spans="1:18" s="282" customFormat="1" x14ac:dyDescent="0.3">
      <c r="A433" s="102" t="s">
        <v>1517</v>
      </c>
      <c r="B433" s="99" t="s">
        <v>1518</v>
      </c>
      <c r="C433" s="101">
        <v>1917</v>
      </c>
      <c r="D433" s="103"/>
      <c r="E433" s="267" t="s">
        <v>1920</v>
      </c>
      <c r="F433" s="303">
        <v>2</v>
      </c>
      <c r="G433" s="303">
        <v>1</v>
      </c>
      <c r="H433" s="182">
        <v>145.30000000000001</v>
      </c>
      <c r="I433" s="182">
        <v>145.30000000000001</v>
      </c>
      <c r="J433" s="68"/>
      <c r="K433" s="216">
        <v>11</v>
      </c>
      <c r="L433" s="99" t="s">
        <v>769</v>
      </c>
      <c r="M433" s="218">
        <f>O433*Лист2.1!I422</f>
        <v>996820</v>
      </c>
      <c r="N433" s="216">
        <f>M433/Лист2.1!I422</f>
        <v>1970</v>
      </c>
      <c r="O433" s="216">
        <v>1970</v>
      </c>
      <c r="P433" s="390"/>
      <c r="Q433" s="104"/>
      <c r="R433" s="104"/>
    </row>
    <row r="434" spans="1:18" s="282" customFormat="1" ht="23.25" customHeight="1" x14ac:dyDescent="0.3">
      <c r="A434" s="102" t="s">
        <v>1519</v>
      </c>
      <c r="B434" s="99" t="s">
        <v>1520</v>
      </c>
      <c r="C434" s="101">
        <v>1962</v>
      </c>
      <c r="D434" s="103"/>
      <c r="E434" s="267" t="s">
        <v>1920</v>
      </c>
      <c r="F434" s="303">
        <v>5</v>
      </c>
      <c r="G434" s="303">
        <v>2</v>
      </c>
      <c r="H434" s="182">
        <v>1562.5</v>
      </c>
      <c r="I434" s="182">
        <v>1562.5</v>
      </c>
      <c r="J434" s="68"/>
      <c r="K434" s="216">
        <v>41</v>
      </c>
      <c r="L434" s="99" t="s">
        <v>769</v>
      </c>
      <c r="M434" s="218">
        <f>O434*Лист2.1!I423</f>
        <v>5807560</v>
      </c>
      <c r="N434" s="216">
        <f>M434/Лист2.1!I423</f>
        <v>1970</v>
      </c>
      <c r="O434" s="216">
        <v>1970</v>
      </c>
      <c r="P434" s="390"/>
      <c r="Q434" s="104"/>
      <c r="R434" s="104"/>
    </row>
    <row r="435" spans="1:18" s="282" customFormat="1" x14ac:dyDescent="0.3">
      <c r="A435" s="102" t="s">
        <v>1521</v>
      </c>
      <c r="B435" s="99" t="s">
        <v>1522</v>
      </c>
      <c r="C435" s="101">
        <v>1939</v>
      </c>
      <c r="D435" s="103"/>
      <c r="E435" s="267" t="s">
        <v>1920</v>
      </c>
      <c r="F435" s="303">
        <v>6</v>
      </c>
      <c r="G435" s="303">
        <v>2</v>
      </c>
      <c r="H435" s="182">
        <v>2529.1999999999998</v>
      </c>
      <c r="I435" s="182">
        <v>2066.3000000000002</v>
      </c>
      <c r="J435" s="68"/>
      <c r="K435" s="216">
        <v>71</v>
      </c>
      <c r="L435" s="99" t="s">
        <v>769</v>
      </c>
      <c r="M435" s="218">
        <f>O435*Лист2.1!I424</f>
        <v>6504940</v>
      </c>
      <c r="N435" s="216">
        <f>M435/Лист2.1!I424</f>
        <v>1970</v>
      </c>
      <c r="O435" s="216">
        <v>1970</v>
      </c>
      <c r="P435" s="390"/>
      <c r="Q435" s="104"/>
      <c r="R435" s="104"/>
    </row>
    <row r="436" spans="1:18" s="282" customFormat="1" ht="21" customHeight="1" x14ac:dyDescent="0.3">
      <c r="A436" s="102" t="s">
        <v>1523</v>
      </c>
      <c r="B436" s="99" t="s">
        <v>1524</v>
      </c>
      <c r="C436" s="101">
        <v>1940</v>
      </c>
      <c r="D436" s="103"/>
      <c r="E436" s="267" t="s">
        <v>1920</v>
      </c>
      <c r="F436" s="303">
        <v>6</v>
      </c>
      <c r="G436" s="303">
        <v>2</v>
      </c>
      <c r="H436" s="182">
        <v>2083.5</v>
      </c>
      <c r="I436" s="182">
        <v>1638.1</v>
      </c>
      <c r="J436" s="68"/>
      <c r="K436" s="216">
        <v>53</v>
      </c>
      <c r="L436" s="99" t="s">
        <v>769</v>
      </c>
      <c r="M436" s="218">
        <f>O436*Лист2.1!I425</f>
        <v>4117300</v>
      </c>
      <c r="N436" s="216">
        <f>M436/Лист2.1!I425</f>
        <v>1970</v>
      </c>
      <c r="O436" s="216">
        <v>1970</v>
      </c>
      <c r="P436" s="390"/>
      <c r="Q436" s="104"/>
      <c r="R436" s="104"/>
    </row>
    <row r="437" spans="1:18" s="282" customFormat="1" x14ac:dyDescent="0.3">
      <c r="A437" s="102" t="s">
        <v>1525</v>
      </c>
      <c r="B437" s="99" t="s">
        <v>1526</v>
      </c>
      <c r="C437" s="101">
        <v>1961</v>
      </c>
      <c r="D437" s="103"/>
      <c r="E437" s="267" t="s">
        <v>1920</v>
      </c>
      <c r="F437" s="303">
        <v>5</v>
      </c>
      <c r="G437" s="303">
        <v>4</v>
      </c>
      <c r="H437" s="182">
        <v>3848.3</v>
      </c>
      <c r="I437" s="182">
        <v>3848.3</v>
      </c>
      <c r="J437" s="68"/>
      <c r="K437" s="216">
        <v>133</v>
      </c>
      <c r="L437" s="99" t="s">
        <v>769</v>
      </c>
      <c r="M437" s="218">
        <f>O437*Лист2.1!I426</f>
        <v>7801200</v>
      </c>
      <c r="N437" s="216">
        <f>M437/Лист2.1!I426</f>
        <v>1970</v>
      </c>
      <c r="O437" s="216">
        <v>1970</v>
      </c>
      <c r="P437" s="390"/>
      <c r="Q437" s="104"/>
      <c r="R437" s="104"/>
    </row>
    <row r="438" spans="1:18" ht="42.75" customHeight="1" x14ac:dyDescent="0.3">
      <c r="A438" s="102" t="s">
        <v>1527</v>
      </c>
      <c r="B438" s="99" t="s">
        <v>1528</v>
      </c>
      <c r="C438" s="101">
        <v>1965</v>
      </c>
      <c r="D438" s="103"/>
      <c r="E438" s="267" t="s">
        <v>1919</v>
      </c>
      <c r="F438" s="160">
        <v>5</v>
      </c>
      <c r="G438" s="160">
        <v>4</v>
      </c>
      <c r="H438" s="221">
        <v>2583</v>
      </c>
      <c r="I438" s="221">
        <v>2591</v>
      </c>
      <c r="J438" s="78"/>
      <c r="K438" s="220">
        <v>164</v>
      </c>
      <c r="L438" s="99" t="s">
        <v>782</v>
      </c>
      <c r="M438" s="218">
        <f t="shared" ref="M438:M439" si="105">H438*O438</f>
        <v>5318397</v>
      </c>
      <c r="N438" s="216">
        <f t="shared" ref="N438:N439" si="106">M438/H438</f>
        <v>2059</v>
      </c>
      <c r="O438" s="216">
        <v>2059</v>
      </c>
      <c r="P438" s="390"/>
      <c r="R438" s="76"/>
    </row>
    <row r="439" spans="1:18" ht="37.5" x14ac:dyDescent="0.3">
      <c r="A439" s="102" t="s">
        <v>1529</v>
      </c>
      <c r="B439" s="99" t="s">
        <v>1530</v>
      </c>
      <c r="C439" s="101">
        <v>1963</v>
      </c>
      <c r="D439" s="103"/>
      <c r="E439" s="267" t="s">
        <v>1919</v>
      </c>
      <c r="F439" s="160">
        <v>5</v>
      </c>
      <c r="G439" s="160">
        <v>2</v>
      </c>
      <c r="H439" s="221">
        <v>2589</v>
      </c>
      <c r="I439" s="221">
        <v>1618</v>
      </c>
      <c r="J439" s="78"/>
      <c r="K439" s="220">
        <v>73</v>
      </c>
      <c r="L439" s="99" t="s">
        <v>782</v>
      </c>
      <c r="M439" s="218">
        <f t="shared" si="105"/>
        <v>5330751</v>
      </c>
      <c r="N439" s="216">
        <f t="shared" si="106"/>
        <v>2059</v>
      </c>
      <c r="O439" s="216">
        <v>2059</v>
      </c>
      <c r="P439" s="390"/>
      <c r="R439" s="76"/>
    </row>
    <row r="440" spans="1:18" ht="37.5" x14ac:dyDescent="0.3">
      <c r="A440" s="102" t="s">
        <v>1531</v>
      </c>
      <c r="B440" s="99" t="s">
        <v>1532</v>
      </c>
      <c r="C440" s="101">
        <v>1951</v>
      </c>
      <c r="D440" s="103"/>
      <c r="E440" s="267" t="s">
        <v>1920</v>
      </c>
      <c r="F440" s="160">
        <v>2</v>
      </c>
      <c r="G440" s="160">
        <v>1</v>
      </c>
      <c r="H440" s="221">
        <v>386</v>
      </c>
      <c r="I440" s="221">
        <v>386</v>
      </c>
      <c r="J440" s="78"/>
      <c r="K440" s="220">
        <v>28</v>
      </c>
      <c r="L440" s="99" t="s">
        <v>768</v>
      </c>
      <c r="M440" s="218">
        <f>O440*Лист2.1!G429</f>
        <v>902418</v>
      </c>
      <c r="N440" s="216">
        <f>M440/Лист2.1!G429</f>
        <v>2486</v>
      </c>
      <c r="O440" s="216">
        <v>2486</v>
      </c>
      <c r="P440" s="390"/>
      <c r="R440" s="76"/>
    </row>
    <row r="441" spans="1:18" x14ac:dyDescent="0.3">
      <c r="A441" s="102" t="s">
        <v>1533</v>
      </c>
      <c r="B441" s="99" t="s">
        <v>1534</v>
      </c>
      <c r="C441" s="101">
        <v>1944</v>
      </c>
      <c r="D441" s="103">
        <v>2013</v>
      </c>
      <c r="E441" s="267" t="s">
        <v>1923</v>
      </c>
      <c r="F441" s="176">
        <v>2</v>
      </c>
      <c r="G441" s="160">
        <v>3</v>
      </c>
      <c r="H441" s="221">
        <v>683.6</v>
      </c>
      <c r="I441" s="221">
        <v>683.6</v>
      </c>
      <c r="J441" s="78"/>
      <c r="K441" s="220">
        <v>52</v>
      </c>
      <c r="L441" s="99" t="s">
        <v>768</v>
      </c>
      <c r="M441" s="218">
        <f>O441*Лист2.1!G430</f>
        <v>963072</v>
      </c>
      <c r="N441" s="216">
        <f>M441/Лист2.1!G430</f>
        <v>1584</v>
      </c>
      <c r="O441" s="216">
        <v>1584</v>
      </c>
      <c r="P441" s="390"/>
      <c r="R441" s="76"/>
    </row>
    <row r="442" spans="1:18" x14ac:dyDescent="0.3">
      <c r="A442" s="102" t="s">
        <v>1535</v>
      </c>
      <c r="B442" s="99" t="s">
        <v>1536</v>
      </c>
      <c r="C442" s="101">
        <v>1944</v>
      </c>
      <c r="D442" s="103"/>
      <c r="E442" s="267" t="s">
        <v>1923</v>
      </c>
      <c r="F442" s="160">
        <v>2</v>
      </c>
      <c r="G442" s="160">
        <v>3</v>
      </c>
      <c r="H442" s="221">
        <v>680.6</v>
      </c>
      <c r="I442" s="221">
        <v>680.6</v>
      </c>
      <c r="J442" s="78"/>
      <c r="K442" s="220">
        <v>56</v>
      </c>
      <c r="L442" s="99" t="s">
        <v>768</v>
      </c>
      <c r="M442" s="218">
        <f>O442*Лист2.1!G431</f>
        <v>991584</v>
      </c>
      <c r="N442" s="216">
        <f>M442/Лист2.1!G431</f>
        <v>1584</v>
      </c>
      <c r="O442" s="216">
        <v>1584</v>
      </c>
      <c r="P442" s="390"/>
      <c r="R442" s="76"/>
    </row>
    <row r="443" spans="1:18" x14ac:dyDescent="0.3">
      <c r="A443" s="334" t="s">
        <v>1537</v>
      </c>
      <c r="B443" s="333" t="s">
        <v>1538</v>
      </c>
      <c r="C443" s="335">
        <v>1986</v>
      </c>
      <c r="D443" s="356"/>
      <c r="E443" s="336" t="s">
        <v>1920</v>
      </c>
      <c r="F443" s="385">
        <v>5</v>
      </c>
      <c r="G443" s="389">
        <v>2</v>
      </c>
      <c r="H443" s="387">
        <v>5044.8</v>
      </c>
      <c r="I443" s="387">
        <v>3662.7</v>
      </c>
      <c r="J443" s="78"/>
      <c r="K443" s="388">
        <v>217</v>
      </c>
      <c r="L443" s="333" t="s">
        <v>768</v>
      </c>
      <c r="M443" s="355">
        <f>O443*Лист2.1!G432</f>
        <v>2181168</v>
      </c>
      <c r="N443" s="332">
        <f>M443/Лист2.1!G432</f>
        <v>1584</v>
      </c>
      <c r="O443" s="332">
        <v>1584</v>
      </c>
      <c r="P443" s="390"/>
      <c r="R443" s="76"/>
    </row>
    <row r="444" spans="1:18" ht="56.25" x14ac:dyDescent="0.3">
      <c r="A444" s="102" t="s">
        <v>2017</v>
      </c>
      <c r="B444" s="99" t="s">
        <v>2018</v>
      </c>
      <c r="C444" s="20">
        <v>1917</v>
      </c>
      <c r="D444" s="455"/>
      <c r="E444" s="395" t="s">
        <v>1920</v>
      </c>
      <c r="F444" s="176">
        <v>2</v>
      </c>
      <c r="G444" s="163">
        <v>1</v>
      </c>
      <c r="H444" s="221">
        <v>304.10000000000002</v>
      </c>
      <c r="I444" s="221">
        <v>152.30000000000001</v>
      </c>
      <c r="J444" s="354"/>
      <c r="K444" s="220">
        <v>15</v>
      </c>
      <c r="L444" s="99" t="s">
        <v>768</v>
      </c>
      <c r="M444" s="218">
        <f>O444*Лист2.1!G433</f>
        <v>283404</v>
      </c>
      <c r="N444" s="398">
        <f>M444/Лист2.1!G433</f>
        <v>2486</v>
      </c>
      <c r="O444" s="398">
        <v>2486</v>
      </c>
      <c r="P444" s="390"/>
      <c r="R444" s="76"/>
    </row>
    <row r="445" spans="1:18" ht="37.5" x14ac:dyDescent="0.3">
      <c r="A445" s="102" t="s">
        <v>1539</v>
      </c>
      <c r="B445" s="99" t="s">
        <v>1540</v>
      </c>
      <c r="C445" s="101">
        <v>1901</v>
      </c>
      <c r="D445" s="103"/>
      <c r="E445" s="267" t="s">
        <v>1920</v>
      </c>
      <c r="F445" s="176">
        <v>2</v>
      </c>
      <c r="G445" s="163">
        <v>1</v>
      </c>
      <c r="H445" s="221">
        <v>96.6</v>
      </c>
      <c r="I445" s="221">
        <v>96.6</v>
      </c>
      <c r="J445" s="78"/>
      <c r="K445" s="220">
        <v>15</v>
      </c>
      <c r="L445" s="99" t="s">
        <v>768</v>
      </c>
      <c r="M445" s="218">
        <f>O445*Лист2.1!G434</f>
        <v>223740</v>
      </c>
      <c r="N445" s="216">
        <f>M445/Лист2.1!G434</f>
        <v>2486</v>
      </c>
      <c r="O445" s="216">
        <v>2486</v>
      </c>
      <c r="P445" s="390"/>
      <c r="R445" s="76"/>
    </row>
    <row r="446" spans="1:18" ht="37.5" x14ac:dyDescent="0.3">
      <c r="A446" s="102" t="s">
        <v>1541</v>
      </c>
      <c r="B446" s="99" t="s">
        <v>1542</v>
      </c>
      <c r="C446" s="101">
        <v>1917</v>
      </c>
      <c r="D446" s="103"/>
      <c r="E446" s="267" t="s">
        <v>1926</v>
      </c>
      <c r="F446" s="160">
        <v>2</v>
      </c>
      <c r="G446" s="160">
        <v>2</v>
      </c>
      <c r="H446" s="221">
        <v>135.69999999999999</v>
      </c>
      <c r="I446" s="221">
        <v>135.69999999999999</v>
      </c>
      <c r="J446" s="78"/>
      <c r="K446" s="220">
        <v>9</v>
      </c>
      <c r="L446" s="99" t="s">
        <v>768</v>
      </c>
      <c r="M446" s="218">
        <f>O446*Лист2.1!G435</f>
        <v>420134</v>
      </c>
      <c r="N446" s="216">
        <f>M446/Лист2.1!G435</f>
        <v>2486</v>
      </c>
      <c r="O446" s="216">
        <v>2486</v>
      </c>
      <c r="P446" s="390"/>
      <c r="R446" s="76"/>
    </row>
    <row r="447" spans="1:18" ht="37.5" x14ac:dyDescent="0.3">
      <c r="A447" s="102" t="s">
        <v>1543</v>
      </c>
      <c r="B447" s="99" t="s">
        <v>1544</v>
      </c>
      <c r="C447" s="101">
        <v>1917</v>
      </c>
      <c r="D447" s="103"/>
      <c r="E447" s="267" t="s">
        <v>1926</v>
      </c>
      <c r="F447" s="160">
        <v>2</v>
      </c>
      <c r="G447" s="160">
        <v>2</v>
      </c>
      <c r="H447" s="221">
        <v>434.1</v>
      </c>
      <c r="I447" s="221">
        <v>434.1</v>
      </c>
      <c r="J447" s="78"/>
      <c r="K447" s="220">
        <v>25</v>
      </c>
      <c r="L447" s="99" t="s">
        <v>768</v>
      </c>
      <c r="M447" s="218">
        <f>O447*Лист2.1!G436</f>
        <v>1538834</v>
      </c>
      <c r="N447" s="216">
        <f>M447/Лист2.1!G436</f>
        <v>2486</v>
      </c>
      <c r="O447" s="216">
        <v>2486</v>
      </c>
      <c r="P447" s="390"/>
      <c r="R447" s="76"/>
    </row>
    <row r="448" spans="1:18" s="282" customFormat="1" ht="37.5" x14ac:dyDescent="0.3">
      <c r="A448" s="102" t="s">
        <v>1545</v>
      </c>
      <c r="B448" s="99" t="s">
        <v>1546</v>
      </c>
      <c r="C448" s="101">
        <v>1875</v>
      </c>
      <c r="D448" s="103"/>
      <c r="E448" s="267" t="s">
        <v>1920</v>
      </c>
      <c r="F448" s="303">
        <v>2</v>
      </c>
      <c r="G448" s="303">
        <v>1</v>
      </c>
      <c r="H448" s="182">
        <v>171.8</v>
      </c>
      <c r="I448" s="182">
        <v>171.8</v>
      </c>
      <c r="J448" s="68"/>
      <c r="K448" s="216">
        <v>22</v>
      </c>
      <c r="L448" s="99" t="s">
        <v>769</v>
      </c>
      <c r="M448" s="218">
        <f>O448*Лист2.1!I437</f>
        <v>620550</v>
      </c>
      <c r="N448" s="216">
        <f>M448/Лист2.1!I437</f>
        <v>1970</v>
      </c>
      <c r="O448" s="216">
        <v>1970</v>
      </c>
      <c r="P448" s="390"/>
      <c r="Q448" s="104"/>
      <c r="R448" s="104"/>
    </row>
    <row r="449" spans="1:18" s="282" customFormat="1" ht="37.5" x14ac:dyDescent="0.3">
      <c r="A449" s="102" t="s">
        <v>1547</v>
      </c>
      <c r="B449" s="99" t="s">
        <v>1548</v>
      </c>
      <c r="C449" s="101">
        <v>1917</v>
      </c>
      <c r="D449" s="103"/>
      <c r="E449" s="267" t="s">
        <v>1926</v>
      </c>
      <c r="F449" s="303">
        <v>2</v>
      </c>
      <c r="G449" s="303">
        <v>2</v>
      </c>
      <c r="H449" s="182">
        <v>200</v>
      </c>
      <c r="I449" s="182">
        <v>200</v>
      </c>
      <c r="J449" s="68"/>
      <c r="K449" s="216">
        <v>22</v>
      </c>
      <c r="L449" s="99" t="s">
        <v>769</v>
      </c>
      <c r="M449" s="218">
        <f>O449*Лист2.1!I438</f>
        <v>610700</v>
      </c>
      <c r="N449" s="216">
        <f>M449/Лист2.1!I438</f>
        <v>1970</v>
      </c>
      <c r="O449" s="216">
        <v>1970</v>
      </c>
      <c r="P449" s="390"/>
      <c r="Q449" s="104"/>
      <c r="R449" s="104"/>
    </row>
    <row r="450" spans="1:18" s="282" customFormat="1" ht="37.5" x14ac:dyDescent="0.3">
      <c r="A450" s="102" t="s">
        <v>1549</v>
      </c>
      <c r="B450" s="99" t="s">
        <v>1550</v>
      </c>
      <c r="C450" s="101">
        <v>2002</v>
      </c>
      <c r="D450" s="103"/>
      <c r="E450" s="267" t="s">
        <v>1920</v>
      </c>
      <c r="F450" s="303" t="s">
        <v>1939</v>
      </c>
      <c r="G450" s="303">
        <v>2</v>
      </c>
      <c r="H450" s="182">
        <v>4624.1000000000004</v>
      </c>
      <c r="I450" s="182">
        <v>3733.8</v>
      </c>
      <c r="J450" s="68"/>
      <c r="K450" s="216">
        <v>99</v>
      </c>
      <c r="L450" s="99" t="s">
        <v>769</v>
      </c>
      <c r="M450" s="218">
        <f>O450*Лист2.1!I439</f>
        <v>10850760</v>
      </c>
      <c r="N450" s="216">
        <f>M450/Лист2.1!I439</f>
        <v>1970</v>
      </c>
      <c r="O450" s="216">
        <v>1970</v>
      </c>
      <c r="P450" s="390"/>
      <c r="Q450" s="104"/>
      <c r="R450" s="104"/>
    </row>
    <row r="451" spans="1:18" s="282" customFormat="1" ht="37.5" x14ac:dyDescent="0.3">
      <c r="A451" s="102" t="s">
        <v>1551</v>
      </c>
      <c r="B451" s="99" t="s">
        <v>1552</v>
      </c>
      <c r="C451" s="101">
        <v>1917</v>
      </c>
      <c r="D451" s="103"/>
      <c r="E451" s="267" t="s">
        <v>1920</v>
      </c>
      <c r="F451" s="303">
        <v>2</v>
      </c>
      <c r="G451" s="303">
        <v>1</v>
      </c>
      <c r="H451" s="182">
        <v>248.7</v>
      </c>
      <c r="I451" s="182">
        <v>248.7</v>
      </c>
      <c r="J451" s="68"/>
      <c r="K451" s="216">
        <v>52</v>
      </c>
      <c r="L451" s="99" t="s">
        <v>769</v>
      </c>
      <c r="M451" s="218">
        <f>O451*Лист2.1!I440</f>
        <v>866800</v>
      </c>
      <c r="N451" s="216">
        <f>M451/Лист2.1!I440</f>
        <v>1970</v>
      </c>
      <c r="O451" s="216">
        <v>1970</v>
      </c>
      <c r="P451" s="390"/>
      <c r="Q451" s="104"/>
      <c r="R451" s="104"/>
    </row>
    <row r="452" spans="1:18" s="282" customFormat="1" ht="37.5" x14ac:dyDescent="0.3">
      <c r="A452" s="102" t="s">
        <v>1553</v>
      </c>
      <c r="B452" s="99" t="s">
        <v>1554</v>
      </c>
      <c r="C452" s="101">
        <v>1939</v>
      </c>
      <c r="D452" s="103"/>
      <c r="E452" s="267" t="s">
        <v>1920</v>
      </c>
      <c r="F452" s="303">
        <v>5</v>
      </c>
      <c r="G452" s="303">
        <v>5</v>
      </c>
      <c r="H452" s="182">
        <v>3507.4</v>
      </c>
      <c r="I452" s="182">
        <v>2498.1999999999998</v>
      </c>
      <c r="J452" s="68"/>
      <c r="K452" s="216">
        <v>116</v>
      </c>
      <c r="L452" s="463" t="s">
        <v>769</v>
      </c>
      <c r="M452" s="218">
        <f>O452*Лист2.1!I441</f>
        <v>2630550</v>
      </c>
      <c r="N452" s="216">
        <f>M452/H452</f>
        <v>750</v>
      </c>
      <c r="O452" s="216">
        <v>750</v>
      </c>
      <c r="P452" s="390"/>
      <c r="Q452" s="104"/>
      <c r="R452" s="104"/>
    </row>
    <row r="453" spans="1:18" s="282" customFormat="1" ht="37.5" x14ac:dyDescent="0.3">
      <c r="A453" s="102" t="s">
        <v>1555</v>
      </c>
      <c r="B453" s="99" t="s">
        <v>1556</v>
      </c>
      <c r="C453" s="101">
        <v>2005</v>
      </c>
      <c r="D453" s="103"/>
      <c r="E453" s="267" t="s">
        <v>1920</v>
      </c>
      <c r="F453" s="303">
        <v>10</v>
      </c>
      <c r="G453" s="303">
        <v>3</v>
      </c>
      <c r="H453" s="182">
        <v>6354</v>
      </c>
      <c r="I453" s="182">
        <v>3733</v>
      </c>
      <c r="J453" s="68"/>
      <c r="K453" s="216">
        <v>300</v>
      </c>
      <c r="L453" s="99" t="s">
        <v>769</v>
      </c>
      <c r="M453" s="218">
        <f>O453*Лист2.1!I442</f>
        <v>8179440</v>
      </c>
      <c r="N453" s="216">
        <f>M453/Лист2.1!I442</f>
        <v>1970</v>
      </c>
      <c r="O453" s="216">
        <v>1970</v>
      </c>
      <c r="P453" s="390"/>
      <c r="Q453" s="104"/>
      <c r="R453" s="104"/>
    </row>
    <row r="454" spans="1:18" s="282" customFormat="1" ht="37.5" x14ac:dyDescent="0.3">
      <c r="A454" s="102" t="s">
        <v>1557</v>
      </c>
      <c r="B454" s="99" t="s">
        <v>1558</v>
      </c>
      <c r="C454" s="101">
        <v>2004</v>
      </c>
      <c r="D454" s="103"/>
      <c r="E454" s="267" t="s">
        <v>1920</v>
      </c>
      <c r="F454" s="303">
        <v>6</v>
      </c>
      <c r="G454" s="303">
        <v>3</v>
      </c>
      <c r="H454" s="182">
        <v>3733</v>
      </c>
      <c r="I454" s="182">
        <v>1984.5</v>
      </c>
      <c r="J454" s="68"/>
      <c r="K454" s="216">
        <v>9</v>
      </c>
      <c r="L454" s="99" t="s">
        <v>769</v>
      </c>
      <c r="M454" s="218">
        <f>O454*Лист2.1!I443</f>
        <v>3924240</v>
      </c>
      <c r="N454" s="216">
        <f>M454/Лист2.1!I443</f>
        <v>1970</v>
      </c>
      <c r="O454" s="216">
        <v>1970</v>
      </c>
      <c r="P454" s="390"/>
      <c r="Q454" s="104"/>
      <c r="R454" s="104"/>
    </row>
    <row r="455" spans="1:18" s="282" customFormat="1" ht="37.5" x14ac:dyDescent="0.3">
      <c r="A455" s="102" t="s">
        <v>1559</v>
      </c>
      <c r="B455" s="99" t="s">
        <v>1560</v>
      </c>
      <c r="C455" s="101">
        <v>1942</v>
      </c>
      <c r="D455" s="103"/>
      <c r="E455" s="267" t="s">
        <v>1920</v>
      </c>
      <c r="F455" s="303">
        <v>2</v>
      </c>
      <c r="G455" s="303">
        <v>1</v>
      </c>
      <c r="H455" s="182">
        <v>295.7</v>
      </c>
      <c r="I455" s="182">
        <v>295.7</v>
      </c>
      <c r="J455" s="68"/>
      <c r="K455" s="216">
        <v>4</v>
      </c>
      <c r="L455" s="99" t="s">
        <v>769</v>
      </c>
      <c r="M455" s="218">
        <f>O455*Лист2.1!I444</f>
        <v>1654800</v>
      </c>
      <c r="N455" s="216">
        <f>M455/Лист2.1!I444</f>
        <v>1970</v>
      </c>
      <c r="O455" s="216">
        <v>1970</v>
      </c>
      <c r="P455" s="390"/>
      <c r="Q455" s="104"/>
      <c r="R455" s="104"/>
    </row>
    <row r="456" spans="1:18" s="282" customFormat="1" ht="37.5" x14ac:dyDescent="0.3">
      <c r="A456" s="102" t="s">
        <v>1561</v>
      </c>
      <c r="B456" s="99" t="s">
        <v>1562</v>
      </c>
      <c r="C456" s="101">
        <v>1879</v>
      </c>
      <c r="D456" s="103"/>
      <c r="E456" s="267" t="s">
        <v>1926</v>
      </c>
      <c r="F456" s="303">
        <v>1</v>
      </c>
      <c r="G456" s="303">
        <v>2</v>
      </c>
      <c r="H456" s="182">
        <v>245.2</v>
      </c>
      <c r="I456" s="182">
        <v>245.2</v>
      </c>
      <c r="J456" s="68"/>
      <c r="K456" s="216">
        <v>27</v>
      </c>
      <c r="L456" s="99" t="s">
        <v>769</v>
      </c>
      <c r="M456" s="218">
        <f>O456*Лист2.1!I445</f>
        <v>1418400</v>
      </c>
      <c r="N456" s="216">
        <f>M456/Лист2.1!I445</f>
        <v>1970</v>
      </c>
      <c r="O456" s="216">
        <v>1970</v>
      </c>
      <c r="P456" s="390"/>
      <c r="Q456" s="104"/>
      <c r="R456" s="104"/>
    </row>
    <row r="457" spans="1:18" s="282" customFormat="1" ht="37.5" x14ac:dyDescent="0.3">
      <c r="A457" s="102" t="s">
        <v>1563</v>
      </c>
      <c r="B457" s="99" t="s">
        <v>1564</v>
      </c>
      <c r="C457" s="101">
        <v>1917</v>
      </c>
      <c r="D457" s="103"/>
      <c r="E457" s="267" t="s">
        <v>1920</v>
      </c>
      <c r="F457" s="303">
        <v>2</v>
      </c>
      <c r="G457" s="303">
        <v>1</v>
      </c>
      <c r="H457" s="182">
        <v>174.8</v>
      </c>
      <c r="I457" s="182">
        <v>174.8</v>
      </c>
      <c r="J457" s="68"/>
      <c r="K457" s="216">
        <v>13</v>
      </c>
      <c r="L457" s="99" t="s">
        <v>769</v>
      </c>
      <c r="M457" s="218">
        <f>O457*Лист2.1!I446</f>
        <v>1004700</v>
      </c>
      <c r="N457" s="216">
        <f>M457/Лист2.1!I446</f>
        <v>1970</v>
      </c>
      <c r="O457" s="216">
        <v>1970</v>
      </c>
      <c r="P457" s="390"/>
      <c r="Q457" s="104"/>
      <c r="R457" s="104"/>
    </row>
    <row r="458" spans="1:18" s="282" customFormat="1" ht="37.5" x14ac:dyDescent="0.3">
      <c r="A458" s="102" t="s">
        <v>1565</v>
      </c>
      <c r="B458" s="99" t="s">
        <v>1566</v>
      </c>
      <c r="C458" s="101">
        <v>1954</v>
      </c>
      <c r="D458" s="103"/>
      <c r="E458" s="267" t="s">
        <v>1920</v>
      </c>
      <c r="F458" s="303">
        <v>6</v>
      </c>
      <c r="G458" s="303">
        <v>3</v>
      </c>
      <c r="H458" s="182">
        <v>5563.7</v>
      </c>
      <c r="I458" s="182">
        <v>2928.8</v>
      </c>
      <c r="J458" s="68"/>
      <c r="K458" s="216">
        <v>86</v>
      </c>
      <c r="L458" s="468" t="s">
        <v>769</v>
      </c>
      <c r="M458" s="218">
        <f>O458*Лист2.1!I447</f>
        <v>4172775</v>
      </c>
      <c r="N458" s="467">
        <f>M458/H458</f>
        <v>750</v>
      </c>
      <c r="O458" s="467">
        <v>750</v>
      </c>
      <c r="P458" s="390"/>
      <c r="Q458" s="104"/>
      <c r="R458" s="104"/>
    </row>
    <row r="459" spans="1:18" s="282" customFormat="1" ht="37.5" x14ac:dyDescent="0.3">
      <c r="A459" s="102" t="s">
        <v>1567</v>
      </c>
      <c r="B459" s="99" t="s">
        <v>1568</v>
      </c>
      <c r="C459" s="101">
        <v>1917</v>
      </c>
      <c r="D459" s="103"/>
      <c r="E459" s="267" t="s">
        <v>1926</v>
      </c>
      <c r="F459" s="303">
        <v>1</v>
      </c>
      <c r="G459" s="303">
        <v>3</v>
      </c>
      <c r="H459" s="182">
        <v>152</v>
      </c>
      <c r="I459" s="182">
        <v>152</v>
      </c>
      <c r="J459" s="68"/>
      <c r="K459" s="216">
        <v>14</v>
      </c>
      <c r="L459" s="99" t="s">
        <v>769</v>
      </c>
      <c r="M459" s="218">
        <f>O459*Лист2.1!I448</f>
        <v>1280500</v>
      </c>
      <c r="N459" s="216">
        <f>M459/Лист2.1!I448</f>
        <v>1970</v>
      </c>
      <c r="O459" s="216">
        <v>1970</v>
      </c>
      <c r="P459" s="390"/>
      <c r="Q459" s="104"/>
      <c r="R459" s="104"/>
    </row>
    <row r="460" spans="1:18" s="282" customFormat="1" ht="37.5" x14ac:dyDescent="0.3">
      <c r="A460" s="102" t="s">
        <v>1569</v>
      </c>
      <c r="B460" s="99" t="s">
        <v>1570</v>
      </c>
      <c r="C460" s="101">
        <v>1935</v>
      </c>
      <c r="D460" s="103"/>
      <c r="E460" s="267" t="s">
        <v>1920</v>
      </c>
      <c r="F460" s="303">
        <v>4</v>
      </c>
      <c r="G460" s="303">
        <v>2</v>
      </c>
      <c r="H460" s="182">
        <v>618.20000000000005</v>
      </c>
      <c r="I460" s="182">
        <v>359.2</v>
      </c>
      <c r="J460" s="68"/>
      <c r="K460" s="216">
        <v>16</v>
      </c>
      <c r="L460" s="99" t="s">
        <v>769</v>
      </c>
      <c r="M460" s="218">
        <f>O460*Лист2.1!I449</f>
        <v>3516450</v>
      </c>
      <c r="N460" s="216">
        <f>M460/Лист2.1!I449</f>
        <v>1970</v>
      </c>
      <c r="O460" s="216">
        <v>1970</v>
      </c>
      <c r="P460" s="390"/>
      <c r="Q460" s="104"/>
      <c r="R460" s="104"/>
    </row>
    <row r="461" spans="1:18" s="282" customFormat="1" ht="37.5" x14ac:dyDescent="0.3">
      <c r="A461" s="102" t="s">
        <v>1571</v>
      </c>
      <c r="B461" s="99" t="s">
        <v>1572</v>
      </c>
      <c r="C461" s="101">
        <v>1917</v>
      </c>
      <c r="D461" s="103"/>
      <c r="E461" s="267" t="s">
        <v>1926</v>
      </c>
      <c r="F461" s="303">
        <v>1</v>
      </c>
      <c r="G461" s="303">
        <v>1</v>
      </c>
      <c r="H461" s="182">
        <v>124.7</v>
      </c>
      <c r="I461" s="182">
        <v>124.7</v>
      </c>
      <c r="J461" s="68"/>
      <c r="K461" s="216">
        <v>26</v>
      </c>
      <c r="L461" s="99" t="s">
        <v>769</v>
      </c>
      <c r="M461" s="218">
        <f>O461*Лист2.1!I450</f>
        <v>600850</v>
      </c>
      <c r="N461" s="216">
        <f>M461/Лист2.1!I450</f>
        <v>1970</v>
      </c>
      <c r="O461" s="216">
        <v>1970</v>
      </c>
      <c r="P461" s="390"/>
      <c r="Q461" s="104"/>
      <c r="R461" s="104"/>
    </row>
    <row r="462" spans="1:18" s="282" customFormat="1" ht="37.5" x14ac:dyDescent="0.3">
      <c r="A462" s="102" t="s">
        <v>1573</v>
      </c>
      <c r="B462" s="99" t="s">
        <v>1574</v>
      </c>
      <c r="C462" s="101">
        <v>1917</v>
      </c>
      <c r="D462" s="103"/>
      <c r="E462" s="267" t="s">
        <v>1920</v>
      </c>
      <c r="F462" s="303">
        <v>2</v>
      </c>
      <c r="G462" s="303">
        <v>1</v>
      </c>
      <c r="H462" s="182">
        <v>153.19999999999999</v>
      </c>
      <c r="I462" s="182">
        <v>153.19999999999999</v>
      </c>
      <c r="J462" s="68"/>
      <c r="K462" s="216">
        <v>20</v>
      </c>
      <c r="L462" s="99" t="s">
        <v>769</v>
      </c>
      <c r="M462" s="218">
        <f>O462*Лист2.1!I451</f>
        <v>1063800</v>
      </c>
      <c r="N462" s="216">
        <f>M462/Лист2.1!I451</f>
        <v>1970</v>
      </c>
      <c r="O462" s="216">
        <v>1970</v>
      </c>
      <c r="P462" s="390"/>
      <c r="Q462" s="104"/>
      <c r="R462" s="104"/>
    </row>
    <row r="463" spans="1:18" s="282" customFormat="1" ht="37.5" x14ac:dyDescent="0.3">
      <c r="A463" s="102" t="s">
        <v>1575</v>
      </c>
      <c r="B463" s="99" t="s">
        <v>1576</v>
      </c>
      <c r="C463" s="101">
        <v>1917</v>
      </c>
      <c r="D463" s="103"/>
      <c r="E463" s="267" t="s">
        <v>1926</v>
      </c>
      <c r="F463" s="303">
        <v>1</v>
      </c>
      <c r="G463" s="303">
        <v>1</v>
      </c>
      <c r="H463" s="182">
        <v>159.80000000000001</v>
      </c>
      <c r="I463" s="182">
        <v>155.19999999999999</v>
      </c>
      <c r="J463" s="68"/>
      <c r="K463" s="216">
        <v>26</v>
      </c>
      <c r="L463" s="99" t="s">
        <v>769</v>
      </c>
      <c r="M463" s="218">
        <f>O463*Лист2.1!I452</f>
        <v>847100</v>
      </c>
      <c r="N463" s="216">
        <f>M463/Лист2.1!I452</f>
        <v>1970</v>
      </c>
      <c r="O463" s="216">
        <v>1970</v>
      </c>
      <c r="P463" s="390"/>
      <c r="Q463" s="104"/>
      <c r="R463" s="104"/>
    </row>
    <row r="464" spans="1:18" s="282" customFormat="1" ht="37.5" x14ac:dyDescent="0.3">
      <c r="A464" s="102" t="s">
        <v>1577</v>
      </c>
      <c r="B464" s="99" t="s">
        <v>1578</v>
      </c>
      <c r="C464" s="101">
        <v>1917</v>
      </c>
      <c r="D464" s="103"/>
      <c r="E464" s="267" t="s">
        <v>1926</v>
      </c>
      <c r="F464" s="303">
        <v>1</v>
      </c>
      <c r="G464" s="303">
        <v>1</v>
      </c>
      <c r="H464" s="182">
        <v>165.7</v>
      </c>
      <c r="I464" s="182">
        <v>165.7</v>
      </c>
      <c r="J464" s="68"/>
      <c r="K464" s="216">
        <v>15</v>
      </c>
      <c r="L464" s="99" t="s">
        <v>769</v>
      </c>
      <c r="M464" s="218">
        <f>O464*Лист2.1!I453</f>
        <v>1024400</v>
      </c>
      <c r="N464" s="216">
        <f>M464/Лист2.1!I453</f>
        <v>1970</v>
      </c>
      <c r="O464" s="216">
        <v>1970</v>
      </c>
      <c r="P464" s="390"/>
      <c r="Q464" s="104"/>
      <c r="R464" s="104"/>
    </row>
    <row r="465" spans="1:18" s="282" customFormat="1" ht="37.5" x14ac:dyDescent="0.3">
      <c r="A465" s="102" t="s">
        <v>1579</v>
      </c>
      <c r="B465" s="99" t="s">
        <v>1580</v>
      </c>
      <c r="C465" s="101">
        <v>1900</v>
      </c>
      <c r="D465" s="103"/>
      <c r="E465" s="267" t="s">
        <v>1926</v>
      </c>
      <c r="F465" s="301">
        <v>1</v>
      </c>
      <c r="G465" s="301">
        <v>1</v>
      </c>
      <c r="H465" s="201">
        <v>109.1</v>
      </c>
      <c r="I465" s="202">
        <v>109.1</v>
      </c>
      <c r="J465" s="73"/>
      <c r="K465" s="216">
        <v>10</v>
      </c>
      <c r="L465" s="99" t="s">
        <v>769</v>
      </c>
      <c r="M465" s="218">
        <f>O465*Лист2.1!I454</f>
        <v>669800</v>
      </c>
      <c r="N465" s="216">
        <f>M465/Лист2.1!I454</f>
        <v>1970</v>
      </c>
      <c r="O465" s="216">
        <v>1970</v>
      </c>
      <c r="P465" s="390"/>
      <c r="Q465" s="104"/>
      <c r="R465" s="104"/>
    </row>
    <row r="466" spans="1:18" s="282" customFormat="1" ht="37.5" x14ac:dyDescent="0.3">
      <c r="A466" s="102" t="s">
        <v>1581</v>
      </c>
      <c r="B466" s="99" t="s">
        <v>1582</v>
      </c>
      <c r="C466" s="101">
        <v>1917</v>
      </c>
      <c r="D466" s="103"/>
      <c r="E466" s="267" t="s">
        <v>1926</v>
      </c>
      <c r="F466" s="301">
        <v>2</v>
      </c>
      <c r="G466" s="301">
        <v>1</v>
      </c>
      <c r="H466" s="201">
        <v>118.1</v>
      </c>
      <c r="I466" s="202">
        <v>118.1</v>
      </c>
      <c r="J466" s="73"/>
      <c r="K466" s="216">
        <v>14</v>
      </c>
      <c r="L466" s="99" t="s">
        <v>769</v>
      </c>
      <c r="M466" s="218">
        <f>O466*Лист2.1!I455</f>
        <v>1142600</v>
      </c>
      <c r="N466" s="216">
        <f>M466/Лист2.1!I455</f>
        <v>1970</v>
      </c>
      <c r="O466" s="216">
        <v>1970</v>
      </c>
      <c r="P466" s="390"/>
      <c r="Q466" s="104"/>
      <c r="R466" s="104"/>
    </row>
    <row r="467" spans="1:18" s="282" customFormat="1" ht="37.5" x14ac:dyDescent="0.3">
      <c r="A467" s="102" t="s">
        <v>1583</v>
      </c>
      <c r="B467" s="99" t="s">
        <v>1584</v>
      </c>
      <c r="C467" s="101">
        <v>1904</v>
      </c>
      <c r="D467" s="103"/>
      <c r="E467" s="267" t="s">
        <v>1920</v>
      </c>
      <c r="F467" s="319">
        <v>2</v>
      </c>
      <c r="G467" s="301">
        <v>1</v>
      </c>
      <c r="H467" s="182">
        <v>217.2</v>
      </c>
      <c r="I467" s="186">
        <v>217.2</v>
      </c>
      <c r="J467" s="69"/>
      <c r="K467" s="216">
        <v>58</v>
      </c>
      <c r="L467" s="99" t="s">
        <v>769</v>
      </c>
      <c r="M467" s="218">
        <f>O467*Лист2.1!I456</f>
        <v>1044100</v>
      </c>
      <c r="N467" s="216">
        <f>M467/Лист2.1!I456</f>
        <v>1970</v>
      </c>
      <c r="O467" s="216">
        <v>1970</v>
      </c>
      <c r="P467" s="390"/>
      <c r="Q467" s="104"/>
      <c r="R467" s="104"/>
    </row>
    <row r="468" spans="1:18" s="282" customFormat="1" ht="37.5" x14ac:dyDescent="0.3">
      <c r="A468" s="102" t="s">
        <v>1585</v>
      </c>
      <c r="B468" s="99" t="s">
        <v>1586</v>
      </c>
      <c r="C468" s="101">
        <v>1980</v>
      </c>
      <c r="D468" s="103"/>
      <c r="E468" s="267" t="s">
        <v>1926</v>
      </c>
      <c r="F468" s="301">
        <v>2</v>
      </c>
      <c r="G468" s="301">
        <v>1</v>
      </c>
      <c r="H468" s="187">
        <v>187.5</v>
      </c>
      <c r="I468" s="188">
        <v>187.5</v>
      </c>
      <c r="J468" s="70"/>
      <c r="K468" s="216">
        <v>18</v>
      </c>
      <c r="L468" s="99" t="s">
        <v>769</v>
      </c>
      <c r="M468" s="218">
        <f>O468*Лист2.1!I457</f>
        <v>525990</v>
      </c>
      <c r="N468" s="216">
        <f>M468/Лист2.1!I457</f>
        <v>1970</v>
      </c>
      <c r="O468" s="216">
        <v>1970</v>
      </c>
      <c r="P468" s="390"/>
      <c r="Q468" s="104"/>
      <c r="R468" s="104"/>
    </row>
    <row r="469" spans="1:18" s="282" customFormat="1" ht="37.5" x14ac:dyDescent="0.3">
      <c r="A469" s="102" t="s">
        <v>1587</v>
      </c>
      <c r="B469" s="99" t="s">
        <v>1588</v>
      </c>
      <c r="C469" s="101">
        <v>2008</v>
      </c>
      <c r="D469" s="103"/>
      <c r="E469" s="267" t="s">
        <v>1938</v>
      </c>
      <c r="F469" s="316">
        <v>18</v>
      </c>
      <c r="G469" s="284">
        <v>1</v>
      </c>
      <c r="H469" s="191">
        <v>5164</v>
      </c>
      <c r="I469" s="191">
        <v>5164.5</v>
      </c>
      <c r="J469" s="64"/>
      <c r="K469" s="216">
        <v>35</v>
      </c>
      <c r="L469" s="99" t="s">
        <v>769</v>
      </c>
      <c r="M469" s="218">
        <f>O469*Лист2.1!I458</f>
        <v>11071400</v>
      </c>
      <c r="N469" s="216">
        <f>M469/Лист2.1!I458</f>
        <v>1970</v>
      </c>
      <c r="O469" s="216">
        <v>1970</v>
      </c>
      <c r="P469" s="390"/>
      <c r="Q469" s="104"/>
      <c r="R469" s="104"/>
    </row>
    <row r="470" spans="1:18" s="282" customFormat="1" ht="37.5" x14ac:dyDescent="0.3">
      <c r="A470" s="102" t="s">
        <v>1589</v>
      </c>
      <c r="B470" s="99" t="s">
        <v>1590</v>
      </c>
      <c r="C470" s="101">
        <v>1995</v>
      </c>
      <c r="D470" s="103"/>
      <c r="E470" s="267" t="s">
        <v>1920</v>
      </c>
      <c r="F470" s="284">
        <v>9</v>
      </c>
      <c r="G470" s="302">
        <v>5</v>
      </c>
      <c r="H470" s="193">
        <v>11304.9</v>
      </c>
      <c r="I470" s="193">
        <v>9687.4</v>
      </c>
      <c r="J470" s="71"/>
      <c r="K470" s="216">
        <v>242</v>
      </c>
      <c r="L470" s="99" t="s">
        <v>769</v>
      </c>
      <c r="M470" s="218">
        <f>O470*Лист2.1!I459</f>
        <v>17237500</v>
      </c>
      <c r="N470" s="216">
        <f>M470/Лист2.1!I459</f>
        <v>1970</v>
      </c>
      <c r="O470" s="216">
        <v>1970</v>
      </c>
      <c r="P470" s="390"/>
      <c r="Q470" s="104"/>
      <c r="R470" s="104"/>
    </row>
    <row r="471" spans="1:18" s="282" customFormat="1" ht="37.5" x14ac:dyDescent="0.3">
      <c r="A471" s="102" t="s">
        <v>1591</v>
      </c>
      <c r="B471" s="99" t="s">
        <v>1592</v>
      </c>
      <c r="C471" s="101">
        <v>1900</v>
      </c>
      <c r="D471" s="103"/>
      <c r="E471" s="267" t="s">
        <v>1926</v>
      </c>
      <c r="F471" s="329">
        <v>1</v>
      </c>
      <c r="G471" s="301">
        <v>1</v>
      </c>
      <c r="H471" s="305">
        <v>379.6</v>
      </c>
      <c r="I471" s="186">
        <v>379.6</v>
      </c>
      <c r="J471" s="69"/>
      <c r="K471" s="216">
        <v>86</v>
      </c>
      <c r="L471" s="99" t="s">
        <v>769</v>
      </c>
      <c r="M471" s="218">
        <f>O471*Лист2.1!I460</f>
        <v>630400</v>
      </c>
      <c r="N471" s="216">
        <f>M471/Лист2.1!I460</f>
        <v>1970</v>
      </c>
      <c r="O471" s="216">
        <v>1970</v>
      </c>
      <c r="P471" s="390"/>
      <c r="Q471" s="104"/>
      <c r="R471" s="104"/>
    </row>
    <row r="472" spans="1:18" s="282" customFormat="1" ht="37.5" x14ac:dyDescent="0.3">
      <c r="A472" s="102" t="s">
        <v>1593</v>
      </c>
      <c r="B472" s="99" t="s">
        <v>1594</v>
      </c>
      <c r="C472" s="101">
        <v>1957</v>
      </c>
      <c r="D472" s="103"/>
      <c r="E472" s="267" t="s">
        <v>1920</v>
      </c>
      <c r="F472" s="301">
        <v>7</v>
      </c>
      <c r="G472" s="301">
        <v>3</v>
      </c>
      <c r="H472" s="187">
        <v>5664.1</v>
      </c>
      <c r="I472" s="188">
        <v>2699.4</v>
      </c>
      <c r="J472" s="70"/>
      <c r="K472" s="216">
        <v>91</v>
      </c>
      <c r="L472" s="338" t="s">
        <v>769</v>
      </c>
      <c r="M472" s="218">
        <f>O472*Лист2.1!I461</f>
        <v>4248075</v>
      </c>
      <c r="N472" s="467">
        <f>M472/Лист2.1!I461</f>
        <v>750</v>
      </c>
      <c r="O472" s="216">
        <v>750</v>
      </c>
      <c r="P472" s="390"/>
      <c r="Q472" s="104"/>
      <c r="R472" s="104"/>
    </row>
    <row r="473" spans="1:18" s="282" customFormat="1" ht="37.5" x14ac:dyDescent="0.3">
      <c r="A473" s="102" t="s">
        <v>1595</v>
      </c>
      <c r="B473" s="99" t="s">
        <v>1596</v>
      </c>
      <c r="C473" s="101">
        <v>1960</v>
      </c>
      <c r="D473" s="103"/>
      <c r="E473" s="267" t="s">
        <v>1920</v>
      </c>
      <c r="F473" s="284">
        <v>4</v>
      </c>
      <c r="G473" s="302">
        <v>2</v>
      </c>
      <c r="H473" s="193">
        <v>1361.7</v>
      </c>
      <c r="I473" s="193">
        <v>1361.7</v>
      </c>
      <c r="J473" s="71"/>
      <c r="K473" s="216">
        <v>54</v>
      </c>
      <c r="L473" s="99" t="s">
        <v>782</v>
      </c>
      <c r="M473" s="218">
        <f t="shared" ref="M473" si="107">H473*O473</f>
        <v>2803740.3000000003</v>
      </c>
      <c r="N473" s="216">
        <f t="shared" ref="N473" si="108">M473/H473</f>
        <v>2059</v>
      </c>
      <c r="O473" s="216">
        <v>2059</v>
      </c>
      <c r="P473" s="390"/>
      <c r="Q473" s="104"/>
      <c r="R473" s="104"/>
    </row>
    <row r="474" spans="1:18" s="282" customFormat="1" ht="37.5" x14ac:dyDescent="0.3">
      <c r="A474" s="102" t="s">
        <v>1597</v>
      </c>
      <c r="B474" s="99" t="s">
        <v>1598</v>
      </c>
      <c r="C474" s="101">
        <v>1917</v>
      </c>
      <c r="D474" s="103"/>
      <c r="E474" s="267" t="s">
        <v>1920</v>
      </c>
      <c r="F474" s="284">
        <v>2</v>
      </c>
      <c r="G474" s="302">
        <v>1</v>
      </c>
      <c r="H474" s="193">
        <v>304.8</v>
      </c>
      <c r="I474" s="193">
        <v>147.4</v>
      </c>
      <c r="J474" s="71"/>
      <c r="K474" s="216">
        <v>9</v>
      </c>
      <c r="L474" s="99" t="s">
        <v>769</v>
      </c>
      <c r="M474" s="218">
        <f>O474*Лист2.1!I463</f>
        <v>1891200</v>
      </c>
      <c r="N474" s="216">
        <f>M474/Лист2.1!I463</f>
        <v>1970</v>
      </c>
      <c r="O474" s="216">
        <v>1970</v>
      </c>
      <c r="P474" s="390"/>
      <c r="Q474" s="104"/>
      <c r="R474" s="104"/>
    </row>
    <row r="475" spans="1:18" s="282" customFormat="1" ht="37.5" x14ac:dyDescent="0.3">
      <c r="A475" s="102" t="s">
        <v>1599</v>
      </c>
      <c r="B475" s="99" t="s">
        <v>1600</v>
      </c>
      <c r="C475" s="101">
        <v>1917</v>
      </c>
      <c r="D475" s="103"/>
      <c r="E475" s="267" t="s">
        <v>1920</v>
      </c>
      <c r="F475" s="330" t="s">
        <v>1940</v>
      </c>
      <c r="G475" s="301">
        <v>1</v>
      </c>
      <c r="H475" s="212">
        <v>304.8</v>
      </c>
      <c r="I475" s="200">
        <v>147.4</v>
      </c>
      <c r="J475" s="66"/>
      <c r="K475" s="216">
        <v>15</v>
      </c>
      <c r="L475" s="99" t="s">
        <v>769</v>
      </c>
      <c r="M475" s="218">
        <f>O475*Лист2.1!I464</f>
        <v>269890</v>
      </c>
      <c r="N475" s="216">
        <f>M475/Лист2.1!I464</f>
        <v>1970</v>
      </c>
      <c r="O475" s="216">
        <v>1970</v>
      </c>
      <c r="P475" s="390"/>
      <c r="Q475" s="104"/>
      <c r="R475" s="104"/>
    </row>
    <row r="476" spans="1:18" ht="37.5" x14ac:dyDescent="0.3">
      <c r="A476" s="102" t="s">
        <v>1601</v>
      </c>
      <c r="B476" s="99" t="s">
        <v>1602</v>
      </c>
      <c r="C476" s="101">
        <v>1917</v>
      </c>
      <c r="D476" s="103"/>
      <c r="E476" s="267" t="s">
        <v>1920</v>
      </c>
      <c r="F476" s="228">
        <v>2</v>
      </c>
      <c r="G476" s="160">
        <v>1</v>
      </c>
      <c r="H476" s="229">
        <v>281.89999999999998</v>
      </c>
      <c r="I476" s="221">
        <v>281.89999999999998</v>
      </c>
      <c r="J476" s="78"/>
      <c r="K476" s="220">
        <v>15</v>
      </c>
      <c r="L476" s="99" t="s">
        <v>768</v>
      </c>
      <c r="M476" s="218">
        <f>O476*Лист2.1!G465</f>
        <v>696080</v>
      </c>
      <c r="N476" s="216">
        <f>M476/Лист2.1!G465</f>
        <v>2486</v>
      </c>
      <c r="O476" s="216">
        <v>2486</v>
      </c>
      <c r="P476" s="390"/>
      <c r="R476" s="76"/>
    </row>
    <row r="477" spans="1:18" s="282" customFormat="1" ht="37.5" x14ac:dyDescent="0.3">
      <c r="A477" s="102" t="s">
        <v>1603</v>
      </c>
      <c r="B477" s="99" t="s">
        <v>1604</v>
      </c>
      <c r="C477" s="101">
        <v>1917</v>
      </c>
      <c r="D477" s="103"/>
      <c r="E477" s="267" t="s">
        <v>1920</v>
      </c>
      <c r="F477" s="316">
        <v>1</v>
      </c>
      <c r="G477" s="284">
        <v>1</v>
      </c>
      <c r="H477" s="191">
        <v>170.9</v>
      </c>
      <c r="I477" s="191">
        <v>85.5</v>
      </c>
      <c r="J477" s="64"/>
      <c r="K477" s="216">
        <v>7</v>
      </c>
      <c r="L477" s="99" t="s">
        <v>769</v>
      </c>
      <c r="M477" s="218">
        <f>O477*Лист2.1!I466</f>
        <v>370360</v>
      </c>
      <c r="N477" s="216">
        <f>M477/Лист2.1!I466</f>
        <v>1970</v>
      </c>
      <c r="O477" s="216">
        <v>1970</v>
      </c>
      <c r="P477" s="390"/>
      <c r="Q477" s="104"/>
      <c r="R477" s="104"/>
    </row>
    <row r="478" spans="1:18" s="282" customFormat="1" ht="37.5" x14ac:dyDescent="0.3">
      <c r="A478" s="102" t="s">
        <v>1605</v>
      </c>
      <c r="B478" s="99" t="s">
        <v>1606</v>
      </c>
      <c r="C478" s="101">
        <v>1917</v>
      </c>
      <c r="D478" s="103"/>
      <c r="E478" s="267" t="s">
        <v>1926</v>
      </c>
      <c r="F478" s="316">
        <v>1</v>
      </c>
      <c r="G478" s="284">
        <v>1</v>
      </c>
      <c r="H478" s="191">
        <v>213.8</v>
      </c>
      <c r="I478" s="191">
        <v>107</v>
      </c>
      <c r="J478" s="64"/>
      <c r="K478" s="216">
        <v>14</v>
      </c>
      <c r="L478" s="99" t="s">
        <v>769</v>
      </c>
      <c r="M478" s="218">
        <f>O478*Лист2.1!I467</f>
        <v>366420</v>
      </c>
      <c r="N478" s="216">
        <f>M478/Лист2.1!I467</f>
        <v>1970</v>
      </c>
      <c r="O478" s="216">
        <v>1970</v>
      </c>
      <c r="P478" s="390"/>
      <c r="Q478" s="104"/>
      <c r="R478" s="104"/>
    </row>
    <row r="479" spans="1:18" s="282" customFormat="1" ht="37.5" x14ac:dyDescent="0.3">
      <c r="A479" s="102" t="s">
        <v>1607</v>
      </c>
      <c r="B479" s="99" t="s">
        <v>1608</v>
      </c>
      <c r="C479" s="101">
        <v>1993</v>
      </c>
      <c r="D479" s="103"/>
      <c r="E479" s="267" t="s">
        <v>1920</v>
      </c>
      <c r="F479" s="284">
        <v>6</v>
      </c>
      <c r="G479" s="302">
        <v>2</v>
      </c>
      <c r="H479" s="193">
        <v>3117</v>
      </c>
      <c r="I479" s="193">
        <v>2857</v>
      </c>
      <c r="J479" s="289"/>
      <c r="K479" s="216">
        <v>150</v>
      </c>
      <c r="L479" s="99" t="s">
        <v>769</v>
      </c>
      <c r="M479" s="218">
        <f>O479*Лист2.1!I468</f>
        <v>5770130</v>
      </c>
      <c r="N479" s="216">
        <f>M479/Лист2.1!I468</f>
        <v>1970</v>
      </c>
      <c r="O479" s="216">
        <v>1970</v>
      </c>
      <c r="P479" s="390"/>
      <c r="Q479" s="104"/>
      <c r="R479" s="104"/>
    </row>
    <row r="480" spans="1:18" s="282" customFormat="1" ht="37.5" x14ac:dyDescent="0.3">
      <c r="A480" s="102" t="s">
        <v>1609</v>
      </c>
      <c r="B480" s="99" t="s">
        <v>1610</v>
      </c>
      <c r="C480" s="101">
        <v>1959</v>
      </c>
      <c r="D480" s="103"/>
      <c r="E480" s="267" t="s">
        <v>1920</v>
      </c>
      <c r="F480" s="299">
        <v>4</v>
      </c>
      <c r="G480" s="284">
        <v>2</v>
      </c>
      <c r="H480" s="194">
        <v>1483.09</v>
      </c>
      <c r="I480" s="194">
        <v>1368.09</v>
      </c>
      <c r="J480" s="63"/>
      <c r="K480" s="216">
        <v>55</v>
      </c>
      <c r="L480" s="99" t="s">
        <v>769</v>
      </c>
      <c r="M480" s="218">
        <f>O480*Лист2.1!I469</f>
        <v>2521600</v>
      </c>
      <c r="N480" s="216">
        <f>M480/Лист2.1!I469</f>
        <v>1970</v>
      </c>
      <c r="O480" s="216">
        <v>1970</v>
      </c>
      <c r="P480" s="390"/>
      <c r="Q480" s="104"/>
      <c r="R480" s="104"/>
    </row>
    <row r="481" spans="1:18" s="282" customFormat="1" ht="37.5" x14ac:dyDescent="0.3">
      <c r="A481" s="102" t="s">
        <v>1611</v>
      </c>
      <c r="B481" s="99" t="s">
        <v>1612</v>
      </c>
      <c r="C481" s="101">
        <v>1917</v>
      </c>
      <c r="D481" s="103"/>
      <c r="E481" s="267" t="s">
        <v>1926</v>
      </c>
      <c r="F481" s="284">
        <v>1</v>
      </c>
      <c r="G481" s="284">
        <v>1</v>
      </c>
      <c r="H481" s="191">
        <v>735</v>
      </c>
      <c r="I481" s="191">
        <v>367.5</v>
      </c>
      <c r="J481" s="64"/>
      <c r="K481" s="216">
        <v>46</v>
      </c>
      <c r="L481" s="99" t="s">
        <v>769</v>
      </c>
      <c r="M481" s="218">
        <f>O481*Лист2.1!I470</f>
        <v>252160</v>
      </c>
      <c r="N481" s="216">
        <f>M481/Лист2.1!I470</f>
        <v>1970</v>
      </c>
      <c r="O481" s="216">
        <v>1970</v>
      </c>
      <c r="P481" s="390"/>
      <c r="Q481" s="104"/>
      <c r="R481" s="104"/>
    </row>
    <row r="482" spans="1:18" s="282" customFormat="1" ht="37.5" x14ac:dyDescent="0.3">
      <c r="A482" s="102" t="s">
        <v>1613</v>
      </c>
      <c r="B482" s="99" t="s">
        <v>1614</v>
      </c>
      <c r="C482" s="101">
        <v>1917</v>
      </c>
      <c r="D482" s="103"/>
      <c r="E482" s="267" t="s">
        <v>1920</v>
      </c>
      <c r="F482" s="301">
        <v>2</v>
      </c>
      <c r="G482" s="301">
        <v>3</v>
      </c>
      <c r="H482" s="187">
        <v>735</v>
      </c>
      <c r="I482" s="188">
        <v>367.5</v>
      </c>
      <c r="J482" s="70"/>
      <c r="K482" s="216">
        <v>15</v>
      </c>
      <c r="L482" s="99" t="s">
        <v>769</v>
      </c>
      <c r="M482" s="218">
        <f>O482*Лист2.1!I471</f>
        <v>1134720</v>
      </c>
      <c r="N482" s="216">
        <f>M482/Лист2.1!I471</f>
        <v>1970</v>
      </c>
      <c r="O482" s="216">
        <v>1970</v>
      </c>
      <c r="P482" s="390"/>
      <c r="Q482" s="104"/>
      <c r="R482" s="104"/>
    </row>
    <row r="483" spans="1:18" s="282" customFormat="1" ht="37.5" x14ac:dyDescent="0.3">
      <c r="A483" s="102" t="s">
        <v>1615</v>
      </c>
      <c r="B483" s="99" t="s">
        <v>1616</v>
      </c>
      <c r="C483" s="101">
        <v>1900</v>
      </c>
      <c r="D483" s="103"/>
      <c r="E483" s="267" t="s">
        <v>1920</v>
      </c>
      <c r="F483" s="319">
        <v>2</v>
      </c>
      <c r="G483" s="301">
        <v>1</v>
      </c>
      <c r="H483" s="182">
        <v>339.8</v>
      </c>
      <c r="I483" s="186">
        <v>266.8</v>
      </c>
      <c r="J483" s="69"/>
      <c r="K483" s="216">
        <v>13</v>
      </c>
      <c r="L483" s="99" t="s">
        <v>769</v>
      </c>
      <c r="M483" s="218">
        <f>O483*Лист2.1!I472</f>
        <v>545690</v>
      </c>
      <c r="N483" s="216">
        <f>M483/Лист2.1!I472</f>
        <v>1970</v>
      </c>
      <c r="O483" s="216">
        <v>1970</v>
      </c>
      <c r="P483" s="390"/>
      <c r="Q483" s="104"/>
      <c r="R483" s="104"/>
    </row>
    <row r="484" spans="1:18" s="282" customFormat="1" ht="37.5" x14ac:dyDescent="0.3">
      <c r="A484" s="102" t="s">
        <v>1617</v>
      </c>
      <c r="B484" s="99" t="s">
        <v>1618</v>
      </c>
      <c r="C484" s="101">
        <v>1917</v>
      </c>
      <c r="D484" s="103"/>
      <c r="E484" s="267" t="s">
        <v>1926</v>
      </c>
      <c r="F484" s="302">
        <v>2</v>
      </c>
      <c r="G484" s="300">
        <v>1</v>
      </c>
      <c r="H484" s="191">
        <v>279.5</v>
      </c>
      <c r="I484" s="191">
        <v>139.80000000000001</v>
      </c>
      <c r="J484" s="64"/>
      <c r="K484" s="216">
        <v>21</v>
      </c>
      <c r="L484" s="99" t="s">
        <v>769</v>
      </c>
      <c r="M484" s="218">
        <f>O484*Лист2.1!I473</f>
        <v>476740</v>
      </c>
      <c r="N484" s="216">
        <f>M484/Лист2.1!I473</f>
        <v>1970</v>
      </c>
      <c r="O484" s="216">
        <v>1970</v>
      </c>
      <c r="P484" s="390"/>
      <c r="Q484" s="104"/>
      <c r="R484" s="104"/>
    </row>
    <row r="485" spans="1:18" s="282" customFormat="1" ht="37.5" x14ac:dyDescent="0.3">
      <c r="A485" s="102" t="s">
        <v>1619</v>
      </c>
      <c r="B485" s="99" t="s">
        <v>1620</v>
      </c>
      <c r="C485" s="101">
        <v>1917</v>
      </c>
      <c r="D485" s="103"/>
      <c r="E485" s="267" t="s">
        <v>1926</v>
      </c>
      <c r="F485" s="284">
        <v>1</v>
      </c>
      <c r="G485" s="303">
        <v>1</v>
      </c>
      <c r="H485" s="191">
        <v>279.5</v>
      </c>
      <c r="I485" s="198">
        <v>139.80000000000001</v>
      </c>
      <c r="J485" s="72"/>
      <c r="K485" s="216">
        <v>15</v>
      </c>
      <c r="L485" s="99" t="s">
        <v>769</v>
      </c>
      <c r="M485" s="218">
        <f>O485*Лист2.1!I474</f>
        <v>486590</v>
      </c>
      <c r="N485" s="216">
        <f>M485/Лист2.1!I474</f>
        <v>1970</v>
      </c>
      <c r="O485" s="216">
        <v>1970</v>
      </c>
      <c r="P485" s="390"/>
      <c r="Q485" s="104"/>
      <c r="R485" s="104"/>
    </row>
    <row r="486" spans="1:18" s="282" customFormat="1" ht="37.5" x14ac:dyDescent="0.3">
      <c r="A486" s="102" t="s">
        <v>1621</v>
      </c>
      <c r="B486" s="99" t="s">
        <v>1622</v>
      </c>
      <c r="C486" s="101">
        <v>1888</v>
      </c>
      <c r="D486" s="103"/>
      <c r="E486" s="267" t="s">
        <v>1926</v>
      </c>
      <c r="F486" s="301">
        <v>1</v>
      </c>
      <c r="G486" s="301">
        <v>1</v>
      </c>
      <c r="H486" s="187">
        <v>552.9</v>
      </c>
      <c r="I486" s="188">
        <v>139.80000000000001</v>
      </c>
      <c r="J486" s="70"/>
      <c r="K486" s="216">
        <v>24</v>
      </c>
      <c r="L486" s="99" t="s">
        <v>769</v>
      </c>
      <c r="M486" s="218">
        <f>O486*Лист2.1!I475</f>
        <v>868770</v>
      </c>
      <c r="N486" s="216">
        <f>M486/Лист2.1!I475</f>
        <v>1970</v>
      </c>
      <c r="O486" s="216">
        <v>1970</v>
      </c>
      <c r="P486" s="390"/>
      <c r="Q486" s="104"/>
      <c r="R486" s="104"/>
    </row>
    <row r="487" spans="1:18" s="282" customFormat="1" ht="37.5" x14ac:dyDescent="0.3">
      <c r="A487" s="102" t="s">
        <v>1623</v>
      </c>
      <c r="B487" s="99" t="s">
        <v>1624</v>
      </c>
      <c r="C487" s="101">
        <v>1917</v>
      </c>
      <c r="D487" s="103"/>
      <c r="E487" s="267" t="s">
        <v>1926</v>
      </c>
      <c r="F487" s="301">
        <v>1</v>
      </c>
      <c r="G487" s="301">
        <v>3</v>
      </c>
      <c r="H487" s="201">
        <v>258.60000000000002</v>
      </c>
      <c r="I487" s="202">
        <v>258.60000000000002</v>
      </c>
      <c r="J487" s="73"/>
      <c r="K487" s="216">
        <v>42</v>
      </c>
      <c r="L487" s="99" t="s">
        <v>769</v>
      </c>
      <c r="M487" s="218">
        <f>O487*Лист2.1!I476</f>
        <v>841190</v>
      </c>
      <c r="N487" s="216">
        <f>M487/Лист2.1!I476</f>
        <v>1970</v>
      </c>
      <c r="O487" s="216">
        <v>1970</v>
      </c>
      <c r="P487" s="390"/>
      <c r="Q487" s="104"/>
      <c r="R487" s="104"/>
    </row>
    <row r="488" spans="1:18" ht="37.5" x14ac:dyDescent="0.3">
      <c r="A488" s="102" t="s">
        <v>1625</v>
      </c>
      <c r="B488" s="99" t="s">
        <v>1626</v>
      </c>
      <c r="C488" s="101">
        <v>1917</v>
      </c>
      <c r="D488" s="103"/>
      <c r="E488" s="267" t="s">
        <v>1926</v>
      </c>
      <c r="F488" s="165">
        <v>2</v>
      </c>
      <c r="G488" s="158">
        <v>2</v>
      </c>
      <c r="H488" s="233">
        <v>175.9</v>
      </c>
      <c r="I488" s="233">
        <v>175.9</v>
      </c>
      <c r="J488" s="84"/>
      <c r="K488" s="220">
        <v>15</v>
      </c>
      <c r="L488" s="99" t="s">
        <v>768</v>
      </c>
      <c r="M488" s="218">
        <f>O488*Лист2.1!G477</f>
        <v>561836</v>
      </c>
      <c r="N488" s="216">
        <f>M488/Лист2.1!G477</f>
        <v>2486</v>
      </c>
      <c r="O488" s="216">
        <v>2486</v>
      </c>
      <c r="P488" s="390"/>
      <c r="R488" s="76"/>
    </row>
    <row r="489" spans="1:18" s="282" customFormat="1" ht="37.5" x14ac:dyDescent="0.3">
      <c r="A489" s="102" t="s">
        <v>1627</v>
      </c>
      <c r="B489" s="99" t="s">
        <v>1628</v>
      </c>
      <c r="C489" s="101">
        <v>1893</v>
      </c>
      <c r="D489" s="103"/>
      <c r="E489" s="267" t="s">
        <v>1926</v>
      </c>
      <c r="F489" s="284">
        <v>1</v>
      </c>
      <c r="G489" s="300">
        <v>2</v>
      </c>
      <c r="H489" s="200">
        <v>525</v>
      </c>
      <c r="I489" s="200">
        <v>262.5</v>
      </c>
      <c r="J489" s="66"/>
      <c r="K489" s="216">
        <v>20</v>
      </c>
      <c r="L489" s="99" t="s">
        <v>769</v>
      </c>
      <c r="M489" s="218">
        <f>O489*Лист2.1!I478</f>
        <v>841190</v>
      </c>
      <c r="N489" s="216">
        <f>M489/Лист2.1!I478</f>
        <v>1970</v>
      </c>
      <c r="O489" s="216">
        <v>1970</v>
      </c>
      <c r="P489" s="390"/>
      <c r="Q489" s="104"/>
      <c r="R489" s="104"/>
    </row>
    <row r="490" spans="1:18" ht="37.5" x14ac:dyDescent="0.3">
      <c r="A490" s="102" t="s">
        <v>1629</v>
      </c>
      <c r="B490" s="99" t="s">
        <v>1630</v>
      </c>
      <c r="C490" s="101">
        <v>1954</v>
      </c>
      <c r="D490" s="103"/>
      <c r="E490" s="267" t="s">
        <v>1920</v>
      </c>
      <c r="F490" s="236">
        <v>2</v>
      </c>
      <c r="G490" s="158">
        <v>2</v>
      </c>
      <c r="H490" s="233">
        <v>899.4</v>
      </c>
      <c r="I490" s="233">
        <v>656.4</v>
      </c>
      <c r="J490" s="84"/>
      <c r="K490" s="220">
        <v>44</v>
      </c>
      <c r="L490" s="99" t="s">
        <v>782</v>
      </c>
      <c r="M490" s="218">
        <f t="shared" ref="M490" si="109">H490*O490</f>
        <v>1851864.5999999999</v>
      </c>
      <c r="N490" s="216">
        <f t="shared" ref="N490" si="110">M490/H490</f>
        <v>2059</v>
      </c>
      <c r="O490" s="216">
        <v>2059</v>
      </c>
      <c r="P490" s="390"/>
      <c r="R490" s="76"/>
    </row>
    <row r="491" spans="1:18" ht="37.5" x14ac:dyDescent="0.3">
      <c r="A491" s="102" t="s">
        <v>1631</v>
      </c>
      <c r="B491" s="99" t="s">
        <v>1632</v>
      </c>
      <c r="C491" s="101">
        <v>1958</v>
      </c>
      <c r="D491" s="103"/>
      <c r="E491" s="267" t="s">
        <v>1920</v>
      </c>
      <c r="F491" s="237">
        <v>2</v>
      </c>
      <c r="G491" s="155">
        <v>1</v>
      </c>
      <c r="H491" s="238">
        <v>419.2</v>
      </c>
      <c r="I491" s="239">
        <v>419.2</v>
      </c>
      <c r="J491" s="86"/>
      <c r="K491" s="220">
        <v>29</v>
      </c>
      <c r="L491" s="99" t="s">
        <v>768</v>
      </c>
      <c r="M491" s="218">
        <f>O491*Лист2.1!G480</f>
        <v>894960</v>
      </c>
      <c r="N491" s="216">
        <f>M491/Лист2.1!G480</f>
        <v>2486</v>
      </c>
      <c r="O491" s="216">
        <v>2486</v>
      </c>
      <c r="P491" s="390"/>
      <c r="R491" s="76"/>
    </row>
    <row r="492" spans="1:18" ht="21" customHeight="1" x14ac:dyDescent="0.3">
      <c r="A492" s="102" t="s">
        <v>1633</v>
      </c>
      <c r="B492" s="99" t="s">
        <v>1634</v>
      </c>
      <c r="C492" s="101">
        <v>1943</v>
      </c>
      <c r="D492" s="103"/>
      <c r="E492" s="267" t="s">
        <v>1923</v>
      </c>
      <c r="F492" s="237">
        <v>2</v>
      </c>
      <c r="G492" s="155">
        <v>1</v>
      </c>
      <c r="H492" s="238">
        <v>465.8</v>
      </c>
      <c r="I492" s="239">
        <v>338.4</v>
      </c>
      <c r="J492" s="86"/>
      <c r="K492" s="220">
        <v>14</v>
      </c>
      <c r="L492" s="99" t="s">
        <v>768</v>
      </c>
      <c r="M492" s="218">
        <f>O492*Лист2.1!G481</f>
        <v>937222</v>
      </c>
      <c r="N492" s="216">
        <f>M492/Лист2.1!G481</f>
        <v>2486</v>
      </c>
      <c r="O492" s="216">
        <v>2486</v>
      </c>
      <c r="P492" s="390"/>
      <c r="R492" s="76"/>
    </row>
    <row r="493" spans="1:18" ht="21.75" customHeight="1" x14ac:dyDescent="0.3">
      <c r="A493" s="102" t="s">
        <v>1635</v>
      </c>
      <c r="B493" s="99" t="s">
        <v>1636</v>
      </c>
      <c r="C493" s="101">
        <v>1943</v>
      </c>
      <c r="D493" s="103"/>
      <c r="E493" s="267" t="s">
        <v>1923</v>
      </c>
      <c r="F493" s="237">
        <v>2</v>
      </c>
      <c r="G493" s="155">
        <v>1</v>
      </c>
      <c r="H493" s="238">
        <v>469.6</v>
      </c>
      <c r="I493" s="239">
        <v>342.7</v>
      </c>
      <c r="J493" s="86"/>
      <c r="K493" s="220">
        <v>14</v>
      </c>
      <c r="L493" s="99" t="s">
        <v>768</v>
      </c>
      <c r="M493" s="218">
        <f>O493*Лист2.1!G482</f>
        <v>937222</v>
      </c>
      <c r="N493" s="216">
        <f>M493/Лист2.1!G482</f>
        <v>2486</v>
      </c>
      <c r="O493" s="216">
        <v>2486</v>
      </c>
      <c r="P493" s="390"/>
      <c r="R493" s="76"/>
    </row>
    <row r="494" spans="1:18" ht="19.5" customHeight="1" x14ac:dyDescent="0.3">
      <c r="A494" s="102" t="s">
        <v>1637</v>
      </c>
      <c r="B494" s="99" t="s">
        <v>1638</v>
      </c>
      <c r="C494" s="101">
        <v>1951</v>
      </c>
      <c r="D494" s="103"/>
      <c r="E494" s="267" t="s">
        <v>1920</v>
      </c>
      <c r="F494" s="164">
        <v>2</v>
      </c>
      <c r="G494" s="164">
        <v>2</v>
      </c>
      <c r="H494" s="222">
        <v>715.2</v>
      </c>
      <c r="I494" s="223">
        <v>419.7</v>
      </c>
      <c r="J494" s="79"/>
      <c r="K494" s="220">
        <v>41</v>
      </c>
      <c r="L494" s="99" t="s">
        <v>768</v>
      </c>
      <c r="M494" s="218">
        <f>O494*Лист2.1!G483</f>
        <v>1645732</v>
      </c>
      <c r="N494" s="216">
        <f>M494/Лист2.1!G483</f>
        <v>2486</v>
      </c>
      <c r="O494" s="216">
        <v>2486</v>
      </c>
      <c r="P494" s="390"/>
      <c r="R494" s="76"/>
    </row>
    <row r="495" spans="1:18" ht="37.5" x14ac:dyDescent="0.3">
      <c r="A495" s="102" t="s">
        <v>1639</v>
      </c>
      <c r="B495" s="99" t="s">
        <v>1640</v>
      </c>
      <c r="C495" s="101">
        <v>1968</v>
      </c>
      <c r="D495" s="103"/>
      <c r="E495" s="267" t="s">
        <v>1920</v>
      </c>
      <c r="F495" s="175">
        <v>5</v>
      </c>
      <c r="G495" s="160">
        <v>6</v>
      </c>
      <c r="H495" s="229">
        <v>4532.8</v>
      </c>
      <c r="I495" s="229">
        <v>3882.2</v>
      </c>
      <c r="J495" s="82"/>
      <c r="K495" s="220">
        <v>220</v>
      </c>
      <c r="L495" s="99" t="s">
        <v>782</v>
      </c>
      <c r="M495" s="218">
        <f t="shared" ref="M495:M498" si="111">H495*O495</f>
        <v>9333035.2000000011</v>
      </c>
      <c r="N495" s="216">
        <f t="shared" ref="N495:N498" si="112">M495/H495</f>
        <v>2059</v>
      </c>
      <c r="O495" s="216">
        <v>2059</v>
      </c>
      <c r="P495" s="390"/>
      <c r="R495" s="76"/>
    </row>
    <row r="496" spans="1:18" ht="37.5" x14ac:dyDescent="0.3">
      <c r="A496" s="102" t="s">
        <v>1641</v>
      </c>
      <c r="B496" s="99" t="s">
        <v>1642</v>
      </c>
      <c r="C496" s="101">
        <v>1968</v>
      </c>
      <c r="D496" s="103"/>
      <c r="E496" s="267" t="s">
        <v>1920</v>
      </c>
      <c r="F496" s="163">
        <v>5</v>
      </c>
      <c r="G496" s="160">
        <v>4</v>
      </c>
      <c r="H496" s="234">
        <v>3355</v>
      </c>
      <c r="I496" s="234">
        <v>2664.2</v>
      </c>
      <c r="J496" s="85"/>
      <c r="K496" s="256">
        <v>164</v>
      </c>
      <c r="L496" s="99" t="s">
        <v>782</v>
      </c>
      <c r="M496" s="218">
        <f t="shared" si="111"/>
        <v>6907945</v>
      </c>
      <c r="N496" s="216">
        <f t="shared" si="112"/>
        <v>2059</v>
      </c>
      <c r="O496" s="216">
        <v>2059</v>
      </c>
      <c r="P496" s="390"/>
      <c r="R496" s="76"/>
    </row>
    <row r="497" spans="1:18" ht="37.5" x14ac:dyDescent="0.3">
      <c r="A497" s="102" t="s">
        <v>1643</v>
      </c>
      <c r="B497" s="99" t="s">
        <v>1644</v>
      </c>
      <c r="C497" s="101">
        <v>1958</v>
      </c>
      <c r="D497" s="103"/>
      <c r="E497" s="267" t="s">
        <v>1920</v>
      </c>
      <c r="F497" s="240">
        <v>4</v>
      </c>
      <c r="G497" s="160">
        <v>4</v>
      </c>
      <c r="H497" s="241">
        <v>4432</v>
      </c>
      <c r="I497" s="235">
        <v>4018.9</v>
      </c>
      <c r="J497" s="87"/>
      <c r="K497" s="256">
        <v>150</v>
      </c>
      <c r="L497" s="99" t="s">
        <v>782</v>
      </c>
      <c r="M497" s="218">
        <f t="shared" si="111"/>
        <v>9125488</v>
      </c>
      <c r="N497" s="216">
        <f t="shared" si="112"/>
        <v>2059</v>
      </c>
      <c r="O497" s="216">
        <v>2059</v>
      </c>
      <c r="P497" s="390"/>
      <c r="R497" s="76"/>
    </row>
    <row r="498" spans="1:18" ht="37.5" x14ac:dyDescent="0.3">
      <c r="A498" s="102" t="s">
        <v>1645</v>
      </c>
      <c r="B498" s="99" t="s">
        <v>1646</v>
      </c>
      <c r="C498" s="101">
        <v>1958</v>
      </c>
      <c r="D498" s="103"/>
      <c r="E498" s="267" t="s">
        <v>1920</v>
      </c>
      <c r="F498" s="163">
        <v>5</v>
      </c>
      <c r="G498" s="160">
        <v>5</v>
      </c>
      <c r="H498" s="234">
        <v>5340.7</v>
      </c>
      <c r="I498" s="234">
        <v>1714.4</v>
      </c>
      <c r="J498" s="85"/>
      <c r="K498" s="256">
        <v>86</v>
      </c>
      <c r="L498" s="99" t="s">
        <v>782</v>
      </c>
      <c r="M498" s="218">
        <f t="shared" si="111"/>
        <v>10996501.299999999</v>
      </c>
      <c r="N498" s="216">
        <f t="shared" si="112"/>
        <v>2059</v>
      </c>
      <c r="O498" s="216">
        <v>2059</v>
      </c>
      <c r="P498" s="390"/>
      <c r="R498" s="76"/>
    </row>
    <row r="499" spans="1:18" x14ac:dyDescent="0.3">
      <c r="A499" s="102" t="s">
        <v>1647</v>
      </c>
      <c r="B499" s="99" t="s">
        <v>1648</v>
      </c>
      <c r="C499" s="101">
        <v>1958</v>
      </c>
      <c r="D499" s="103"/>
      <c r="E499" s="267" t="s">
        <v>1920</v>
      </c>
      <c r="F499" s="240">
        <v>4</v>
      </c>
      <c r="G499" s="160">
        <v>4</v>
      </c>
      <c r="H499" s="234">
        <v>2883.7</v>
      </c>
      <c r="I499" s="235">
        <v>1997.7</v>
      </c>
      <c r="J499" s="87"/>
      <c r="K499" s="256">
        <v>129</v>
      </c>
      <c r="L499" s="99" t="s">
        <v>768</v>
      </c>
      <c r="M499" s="218">
        <f>O499*Лист2.1!G488</f>
        <v>3333726</v>
      </c>
      <c r="N499" s="216">
        <f>M499/Лист2.1!G488</f>
        <v>2486</v>
      </c>
      <c r="O499" s="216">
        <v>2486</v>
      </c>
      <c r="P499" s="390"/>
      <c r="R499" s="76"/>
    </row>
    <row r="500" spans="1:18" ht="37.5" x14ac:dyDescent="0.3">
      <c r="A500" s="102" t="s">
        <v>1649</v>
      </c>
      <c r="B500" s="99" t="s">
        <v>1650</v>
      </c>
      <c r="C500" s="101">
        <v>1958</v>
      </c>
      <c r="D500" s="103"/>
      <c r="E500" s="267" t="s">
        <v>1919</v>
      </c>
      <c r="F500" s="163">
        <v>5</v>
      </c>
      <c r="G500" s="160">
        <v>4</v>
      </c>
      <c r="H500" s="241">
        <v>6208.4</v>
      </c>
      <c r="I500" s="235">
        <v>4897.1000000000004</v>
      </c>
      <c r="J500" s="87"/>
      <c r="K500" s="256">
        <v>171</v>
      </c>
      <c r="L500" s="99" t="s">
        <v>782</v>
      </c>
      <c r="M500" s="218">
        <f t="shared" ref="M500" si="113">H500*O500</f>
        <v>12783095.6</v>
      </c>
      <c r="N500" s="216">
        <f t="shared" ref="N500" si="114">M500/H500</f>
        <v>2059</v>
      </c>
      <c r="O500" s="216">
        <v>2059</v>
      </c>
      <c r="P500" s="390"/>
      <c r="R500" s="76"/>
    </row>
    <row r="501" spans="1:18" x14ac:dyDescent="0.3">
      <c r="A501" s="102" t="s">
        <v>1651</v>
      </c>
      <c r="B501" s="99" t="s">
        <v>1652</v>
      </c>
      <c r="C501" s="101">
        <v>1975</v>
      </c>
      <c r="D501" s="103"/>
      <c r="E501" s="267" t="s">
        <v>1920</v>
      </c>
      <c r="F501" s="240">
        <v>9</v>
      </c>
      <c r="G501" s="160">
        <v>1</v>
      </c>
      <c r="H501" s="234">
        <v>2293.6999999999998</v>
      </c>
      <c r="I501" s="234">
        <v>2293.6999999999998</v>
      </c>
      <c r="J501" s="85"/>
      <c r="K501" s="256">
        <v>114</v>
      </c>
      <c r="L501" s="99" t="s">
        <v>768</v>
      </c>
      <c r="M501" s="218">
        <f>O501*Лист2.1!G490</f>
        <v>6076224</v>
      </c>
      <c r="N501" s="216">
        <f>M501/Лист2.1!G490</f>
        <v>1584</v>
      </c>
      <c r="O501" s="216">
        <v>1584</v>
      </c>
      <c r="P501" s="390"/>
      <c r="R501" s="76"/>
    </row>
    <row r="502" spans="1:18" ht="37.5" x14ac:dyDescent="0.3">
      <c r="A502" s="102" t="s">
        <v>1653</v>
      </c>
      <c r="B502" s="99" t="s">
        <v>1654</v>
      </c>
      <c r="C502" s="101">
        <v>1947</v>
      </c>
      <c r="D502" s="103"/>
      <c r="E502" s="267" t="s">
        <v>1920</v>
      </c>
      <c r="F502" s="163">
        <v>2</v>
      </c>
      <c r="G502" s="163">
        <v>2</v>
      </c>
      <c r="H502" s="234">
        <v>519.70000000000005</v>
      </c>
      <c r="I502" s="234">
        <v>436.1</v>
      </c>
      <c r="J502" s="85"/>
      <c r="K502" s="256">
        <v>23</v>
      </c>
      <c r="L502" s="99" t="s">
        <v>768</v>
      </c>
      <c r="M502" s="218">
        <f>O502*Лист2.1!G491</f>
        <v>1535850.7999999998</v>
      </c>
      <c r="N502" s="216">
        <f>M502/Лист2.1!G491</f>
        <v>2486</v>
      </c>
      <c r="O502" s="216">
        <v>2486</v>
      </c>
      <c r="P502" s="390"/>
      <c r="R502" s="76"/>
    </row>
    <row r="503" spans="1:18" ht="37.5" x14ac:dyDescent="0.3">
      <c r="A503" s="102" t="s">
        <v>1655</v>
      </c>
      <c r="B503" s="99" t="s">
        <v>1656</v>
      </c>
      <c r="C503" s="101">
        <v>1952</v>
      </c>
      <c r="D503" s="103"/>
      <c r="E503" s="267" t="s">
        <v>1923</v>
      </c>
      <c r="F503" s="163">
        <v>2</v>
      </c>
      <c r="G503" s="160">
        <v>2</v>
      </c>
      <c r="H503" s="234">
        <v>390.8</v>
      </c>
      <c r="I503" s="221">
        <v>206.3</v>
      </c>
      <c r="J503" s="78"/>
      <c r="K503" s="256">
        <v>33</v>
      </c>
      <c r="L503" s="99" t="s">
        <v>768</v>
      </c>
      <c r="M503" s="218">
        <f>O503*Лист2.1!G492</f>
        <v>944680</v>
      </c>
      <c r="N503" s="216">
        <f>M503/Лист2.1!G492</f>
        <v>2486</v>
      </c>
      <c r="O503" s="216">
        <v>2486</v>
      </c>
      <c r="P503" s="390"/>
      <c r="R503" s="76"/>
    </row>
    <row r="504" spans="1:18" ht="37.5" x14ac:dyDescent="0.3">
      <c r="A504" s="102" t="s">
        <v>1657</v>
      </c>
      <c r="B504" s="99" t="s">
        <v>1658</v>
      </c>
      <c r="C504" s="101">
        <v>1952</v>
      </c>
      <c r="D504" s="103"/>
      <c r="E504" s="267" t="s">
        <v>1923</v>
      </c>
      <c r="F504" s="163">
        <v>2</v>
      </c>
      <c r="G504" s="160">
        <v>2</v>
      </c>
      <c r="H504" s="234">
        <v>389.1</v>
      </c>
      <c r="I504" s="235">
        <v>140.19999999999999</v>
      </c>
      <c r="J504" s="87"/>
      <c r="K504" s="256">
        <v>28</v>
      </c>
      <c r="L504" s="99" t="s">
        <v>782</v>
      </c>
      <c r="M504" s="218">
        <f t="shared" ref="M504" si="115">H504*O504</f>
        <v>801156.9</v>
      </c>
      <c r="N504" s="216">
        <f t="shared" ref="N504" si="116">M504/H504</f>
        <v>2059</v>
      </c>
      <c r="O504" s="216">
        <v>2059</v>
      </c>
      <c r="P504" s="390"/>
      <c r="R504" s="76"/>
    </row>
    <row r="505" spans="1:18" ht="37.5" x14ac:dyDescent="0.3">
      <c r="A505" s="102" t="s">
        <v>1659</v>
      </c>
      <c r="B505" s="99" t="s">
        <v>1660</v>
      </c>
      <c r="C505" s="101">
        <v>1952</v>
      </c>
      <c r="D505" s="103"/>
      <c r="E505" s="267" t="s">
        <v>1920</v>
      </c>
      <c r="F505" s="240">
        <v>2</v>
      </c>
      <c r="G505" s="160">
        <v>2</v>
      </c>
      <c r="H505" s="241">
        <v>431.1</v>
      </c>
      <c r="I505" s="234">
        <v>153.19999999999999</v>
      </c>
      <c r="J505" s="85"/>
      <c r="K505" s="256">
        <v>31</v>
      </c>
      <c r="L505" s="99" t="s">
        <v>768</v>
      </c>
      <c r="M505" s="218">
        <f>O505*Лист2.1!G494</f>
        <v>991914</v>
      </c>
      <c r="N505" s="216">
        <f>M505/Лист2.1!G494</f>
        <v>2486</v>
      </c>
      <c r="O505" s="216">
        <v>2486</v>
      </c>
      <c r="P505" s="390"/>
      <c r="R505" s="76"/>
    </row>
    <row r="506" spans="1:18" ht="37.5" x14ac:dyDescent="0.3">
      <c r="A506" s="102" t="s">
        <v>1661</v>
      </c>
      <c r="B506" s="99" t="s">
        <v>1662</v>
      </c>
      <c r="C506" s="101">
        <v>1958</v>
      </c>
      <c r="D506" s="103"/>
      <c r="E506" s="267" t="s">
        <v>1920</v>
      </c>
      <c r="F506" s="242">
        <v>3</v>
      </c>
      <c r="G506" s="243">
        <v>3</v>
      </c>
      <c r="H506" s="244">
        <v>1457.9</v>
      </c>
      <c r="I506" s="245">
        <v>949.1</v>
      </c>
      <c r="J506" s="88"/>
      <c r="K506" s="256">
        <v>85</v>
      </c>
      <c r="L506" s="99" t="s">
        <v>782</v>
      </c>
      <c r="M506" s="218">
        <f t="shared" ref="M506:M507" si="117">H506*O506</f>
        <v>3001816.1</v>
      </c>
      <c r="N506" s="216">
        <f t="shared" ref="N506:N507" si="118">M506/H506</f>
        <v>2059</v>
      </c>
      <c r="O506" s="216">
        <v>2059</v>
      </c>
      <c r="P506" s="390"/>
      <c r="R506" s="76"/>
    </row>
    <row r="507" spans="1:18" ht="37.5" x14ac:dyDescent="0.3">
      <c r="A507" s="102" t="s">
        <v>1663</v>
      </c>
      <c r="B507" s="99" t="s">
        <v>1664</v>
      </c>
      <c r="C507" s="101">
        <v>1960</v>
      </c>
      <c r="D507" s="103"/>
      <c r="E507" s="267" t="s">
        <v>1920</v>
      </c>
      <c r="F507" s="242">
        <v>2</v>
      </c>
      <c r="G507" s="243">
        <v>2</v>
      </c>
      <c r="H507" s="244">
        <v>632.70000000000005</v>
      </c>
      <c r="I507" s="245">
        <v>628</v>
      </c>
      <c r="J507" s="88"/>
      <c r="K507" s="256">
        <v>37</v>
      </c>
      <c r="L507" s="99" t="s">
        <v>782</v>
      </c>
      <c r="M507" s="218">
        <f t="shared" si="117"/>
        <v>1302729.3</v>
      </c>
      <c r="N507" s="216">
        <f t="shared" si="118"/>
        <v>2059</v>
      </c>
      <c r="O507" s="216">
        <v>2059</v>
      </c>
      <c r="P507" s="390"/>
      <c r="R507" s="76"/>
    </row>
    <row r="508" spans="1:18" ht="37.5" x14ac:dyDescent="0.3">
      <c r="A508" s="102" t="s">
        <v>1665</v>
      </c>
      <c r="B508" s="99" t="s">
        <v>1666</v>
      </c>
      <c r="C508" s="101">
        <v>1964</v>
      </c>
      <c r="D508" s="103"/>
      <c r="E508" s="267" t="s">
        <v>1920</v>
      </c>
      <c r="F508" s="163">
        <v>3</v>
      </c>
      <c r="G508" s="160">
        <v>2</v>
      </c>
      <c r="H508" s="234">
        <v>953.2</v>
      </c>
      <c r="I508" s="234">
        <v>953.2</v>
      </c>
      <c r="J508" s="234">
        <v>953.2</v>
      </c>
      <c r="K508" s="256">
        <v>41</v>
      </c>
      <c r="L508" s="99" t="s">
        <v>768</v>
      </c>
      <c r="M508" s="218">
        <f>O508*Лист2.1!G497</f>
        <v>2995630</v>
      </c>
      <c r="N508" s="216">
        <f>M508/Лист2.1!G497</f>
        <v>2486</v>
      </c>
      <c r="O508" s="216">
        <v>2486</v>
      </c>
      <c r="P508" s="390"/>
      <c r="R508" s="76"/>
    </row>
    <row r="509" spans="1:18" ht="37.5" x14ac:dyDescent="0.3">
      <c r="A509" s="102" t="s">
        <v>1667</v>
      </c>
      <c r="B509" s="99" t="s">
        <v>1668</v>
      </c>
      <c r="C509" s="101">
        <v>1960</v>
      </c>
      <c r="D509" s="103"/>
      <c r="E509" s="267" t="s">
        <v>1920</v>
      </c>
      <c r="F509" s="163">
        <v>2</v>
      </c>
      <c r="G509" s="160">
        <v>2</v>
      </c>
      <c r="H509" s="234">
        <v>630</v>
      </c>
      <c r="I509" s="234">
        <v>630</v>
      </c>
      <c r="J509" s="85"/>
      <c r="K509" s="256">
        <v>31</v>
      </c>
      <c r="L509" s="99" t="s">
        <v>768</v>
      </c>
      <c r="M509" s="218">
        <f>O509*Лист2.1!G498</f>
        <v>3288978</v>
      </c>
      <c r="N509" s="216">
        <f>M509/Лист2.1!G498</f>
        <v>2486</v>
      </c>
      <c r="O509" s="216">
        <v>2486</v>
      </c>
      <c r="P509" s="390"/>
      <c r="R509" s="76"/>
    </row>
    <row r="510" spans="1:18" ht="37.5" x14ac:dyDescent="0.3">
      <c r="A510" s="102" t="s">
        <v>1669</v>
      </c>
      <c r="B510" s="99" t="s">
        <v>1670</v>
      </c>
      <c r="C510" s="101">
        <v>1958</v>
      </c>
      <c r="D510" s="103"/>
      <c r="E510" s="267" t="s">
        <v>1923</v>
      </c>
      <c r="F510" s="240">
        <v>2</v>
      </c>
      <c r="G510" s="160">
        <v>2</v>
      </c>
      <c r="H510" s="234">
        <v>562.9</v>
      </c>
      <c r="I510" s="234">
        <v>562.9</v>
      </c>
      <c r="J510" s="85"/>
      <c r="K510" s="256">
        <v>28</v>
      </c>
      <c r="L510" s="99" t="s">
        <v>768</v>
      </c>
      <c r="M510" s="218">
        <f>O510*Лист2.1!G499</f>
        <v>2968284</v>
      </c>
      <c r="N510" s="216">
        <f>M510/Лист2.1!G499</f>
        <v>2486</v>
      </c>
      <c r="O510" s="216">
        <v>2486</v>
      </c>
      <c r="P510" s="390"/>
      <c r="R510" s="76"/>
    </row>
    <row r="511" spans="1:18" ht="37.5" x14ac:dyDescent="0.3">
      <c r="A511" s="102" t="s">
        <v>1671</v>
      </c>
      <c r="B511" s="99" t="s">
        <v>1672</v>
      </c>
      <c r="C511" s="101">
        <v>1957</v>
      </c>
      <c r="D511" s="103"/>
      <c r="E511" s="267" t="s">
        <v>1920</v>
      </c>
      <c r="F511" s="240">
        <v>2</v>
      </c>
      <c r="G511" s="160">
        <v>1</v>
      </c>
      <c r="H511" s="234">
        <v>565.5</v>
      </c>
      <c r="I511" s="235">
        <v>412.5</v>
      </c>
      <c r="J511" s="87"/>
      <c r="K511" s="256">
        <v>14</v>
      </c>
      <c r="L511" s="99" t="s">
        <v>768</v>
      </c>
      <c r="M511" s="218">
        <f>O511*Лист2.1!G500</f>
        <v>1215654</v>
      </c>
      <c r="N511" s="216">
        <f>M511/Лист2.1!G500</f>
        <v>2486</v>
      </c>
      <c r="O511" s="216">
        <v>2486</v>
      </c>
      <c r="P511" s="390"/>
      <c r="R511" s="76"/>
    </row>
    <row r="512" spans="1:18" x14ac:dyDescent="0.3">
      <c r="A512" s="102" t="s">
        <v>1673</v>
      </c>
      <c r="B512" s="99" t="s">
        <v>1674</v>
      </c>
      <c r="C512" s="101">
        <v>1961</v>
      </c>
      <c r="D512" s="103"/>
      <c r="E512" s="267" t="s">
        <v>1926</v>
      </c>
      <c r="F512" s="165">
        <v>2</v>
      </c>
      <c r="G512" s="165">
        <v>1</v>
      </c>
      <c r="H512" s="229">
        <v>639.4</v>
      </c>
      <c r="I512" s="229">
        <v>328.7</v>
      </c>
      <c r="J512" s="82"/>
      <c r="K512" s="220">
        <v>25</v>
      </c>
      <c r="L512" s="99" t="s">
        <v>769</v>
      </c>
      <c r="M512" s="154">
        <f>O512*Лист2.1!I501</f>
        <v>762981</v>
      </c>
      <c r="N512" s="216">
        <f>M512/Лист2.1!I501</f>
        <v>1970</v>
      </c>
      <c r="O512" s="216">
        <v>1970</v>
      </c>
      <c r="P512" s="390"/>
      <c r="R512" s="76"/>
    </row>
    <row r="513" spans="1:18" x14ac:dyDescent="0.3">
      <c r="A513" s="102" t="s">
        <v>1675</v>
      </c>
      <c r="B513" s="99" t="s">
        <v>1676</v>
      </c>
      <c r="C513" s="101">
        <v>1958</v>
      </c>
      <c r="D513" s="103"/>
      <c r="E513" s="267" t="s">
        <v>1926</v>
      </c>
      <c r="F513" s="165">
        <v>2</v>
      </c>
      <c r="G513" s="166">
        <v>1</v>
      </c>
      <c r="H513" s="230">
        <v>738.8</v>
      </c>
      <c r="I513" s="230">
        <v>417.9</v>
      </c>
      <c r="J513" s="83"/>
      <c r="K513" s="220">
        <v>33</v>
      </c>
      <c r="L513" s="99" t="s">
        <v>769</v>
      </c>
      <c r="M513" s="154">
        <f>O513*Лист2.1!I502</f>
        <v>815974</v>
      </c>
      <c r="N513" s="216">
        <f>M513/Лист2.1!I502</f>
        <v>1970</v>
      </c>
      <c r="O513" s="216">
        <v>1970</v>
      </c>
      <c r="P513" s="390"/>
      <c r="R513" s="76"/>
    </row>
    <row r="514" spans="1:18" ht="39.950000000000003" customHeight="1" x14ac:dyDescent="0.3">
      <c r="A514" s="102" t="s">
        <v>1677</v>
      </c>
      <c r="B514" s="99" t="s">
        <v>1678</v>
      </c>
      <c r="C514" s="101">
        <v>1960</v>
      </c>
      <c r="D514" s="103"/>
      <c r="E514" s="267" t="s">
        <v>1920</v>
      </c>
      <c r="F514" s="165">
        <v>5</v>
      </c>
      <c r="G514" s="166">
        <v>3</v>
      </c>
      <c r="H514" s="230">
        <v>3814.9</v>
      </c>
      <c r="I514" s="230">
        <v>3517</v>
      </c>
      <c r="J514" s="83"/>
      <c r="K514" s="220">
        <v>144</v>
      </c>
      <c r="L514" s="99" t="s">
        <v>750</v>
      </c>
      <c r="M514" s="218">
        <f t="shared" ref="M514" si="119">H514*O514</f>
        <v>14057906.5</v>
      </c>
      <c r="N514" s="471">
        <f t="shared" ref="N514" si="120">M514/H514</f>
        <v>3685</v>
      </c>
      <c r="O514" s="471">
        <v>3685</v>
      </c>
      <c r="P514" s="390"/>
      <c r="R514" s="76"/>
    </row>
    <row r="515" spans="1:18" ht="39.950000000000003" customHeight="1" x14ac:dyDescent="0.3">
      <c r="A515" s="102" t="s">
        <v>1679</v>
      </c>
      <c r="B515" s="99" t="s">
        <v>1680</v>
      </c>
      <c r="C515" s="101">
        <v>1966</v>
      </c>
      <c r="D515" s="103"/>
      <c r="E515" s="267" t="s">
        <v>1919</v>
      </c>
      <c r="F515" s="175">
        <v>5</v>
      </c>
      <c r="G515" s="160">
        <v>4</v>
      </c>
      <c r="H515" s="229">
        <v>3602.9</v>
      </c>
      <c r="I515" s="229">
        <v>3469.7</v>
      </c>
      <c r="J515" s="82"/>
      <c r="K515" s="220">
        <v>179</v>
      </c>
      <c r="L515" s="99" t="s">
        <v>768</v>
      </c>
      <c r="M515" s="218">
        <f>O515*Лист2.1!G504</f>
        <v>2983200</v>
      </c>
      <c r="N515" s="216">
        <f>M515/Лист2.1!G504</f>
        <v>2486</v>
      </c>
      <c r="O515" s="216">
        <v>2486</v>
      </c>
      <c r="P515" s="390"/>
      <c r="R515" s="76"/>
    </row>
    <row r="516" spans="1:18" ht="39.950000000000003" customHeight="1" x14ac:dyDescent="0.3">
      <c r="A516" s="102" t="s">
        <v>1681</v>
      </c>
      <c r="B516" s="99" t="s">
        <v>1682</v>
      </c>
      <c r="C516" s="101">
        <v>1968</v>
      </c>
      <c r="D516" s="103"/>
      <c r="E516" s="267" t="s">
        <v>1919</v>
      </c>
      <c r="F516" s="163">
        <v>5</v>
      </c>
      <c r="G516" s="160">
        <v>5</v>
      </c>
      <c r="H516" s="241">
        <v>3351.6</v>
      </c>
      <c r="I516" s="235">
        <v>2822.1</v>
      </c>
      <c r="J516" s="87"/>
      <c r="K516" s="220">
        <v>123</v>
      </c>
      <c r="L516" s="99" t="s">
        <v>768</v>
      </c>
      <c r="M516" s="218">
        <f>O516*Лист2.1!G505</f>
        <v>2968284</v>
      </c>
      <c r="N516" s="216">
        <f>M516/Лист2.1!G505</f>
        <v>2486</v>
      </c>
      <c r="O516" s="216">
        <v>2486</v>
      </c>
      <c r="P516" s="390"/>
      <c r="R516" s="76"/>
    </row>
    <row r="517" spans="1:18" ht="39.950000000000003" customHeight="1" x14ac:dyDescent="0.3">
      <c r="A517" s="102" t="s">
        <v>1683</v>
      </c>
      <c r="B517" s="99" t="s">
        <v>1684</v>
      </c>
      <c r="C517" s="101">
        <v>1966</v>
      </c>
      <c r="D517" s="103"/>
      <c r="E517" s="267" t="s">
        <v>1919</v>
      </c>
      <c r="F517" s="166">
        <v>5</v>
      </c>
      <c r="G517" s="158">
        <v>3</v>
      </c>
      <c r="H517" s="230">
        <v>2587.1999999999998</v>
      </c>
      <c r="I517" s="233">
        <v>2587</v>
      </c>
      <c r="J517" s="84"/>
      <c r="K517" s="220">
        <v>118</v>
      </c>
      <c r="L517" s="99" t="s">
        <v>768</v>
      </c>
      <c r="M517" s="218">
        <f>O517*Лист2.1!G506</f>
        <v>1715340</v>
      </c>
      <c r="N517" s="216">
        <f>M517/Лист2.1!G506</f>
        <v>2486</v>
      </c>
      <c r="O517" s="216">
        <v>2486</v>
      </c>
      <c r="P517" s="390"/>
      <c r="R517" s="76"/>
    </row>
    <row r="518" spans="1:18" ht="39.950000000000003" customHeight="1" x14ac:dyDescent="0.3">
      <c r="A518" s="102" t="s">
        <v>1685</v>
      </c>
      <c r="B518" s="99" t="s">
        <v>1686</v>
      </c>
      <c r="C518" s="101">
        <v>1980</v>
      </c>
      <c r="D518" s="103"/>
      <c r="E518" s="267" t="s">
        <v>1920</v>
      </c>
      <c r="F518" s="164">
        <v>5</v>
      </c>
      <c r="G518" s="164">
        <v>5</v>
      </c>
      <c r="H518" s="229">
        <v>3782.1</v>
      </c>
      <c r="I518" s="233">
        <v>3782.7</v>
      </c>
      <c r="J518" s="84"/>
      <c r="K518" s="220">
        <v>163</v>
      </c>
      <c r="L518" s="99" t="s">
        <v>768</v>
      </c>
      <c r="M518" s="218">
        <f>O518*Лист2.1!G507</f>
        <v>1880659</v>
      </c>
      <c r="N518" s="216">
        <f>M518/Лист2.1!G507</f>
        <v>2486</v>
      </c>
      <c r="O518" s="216">
        <v>2486</v>
      </c>
      <c r="P518" s="390"/>
      <c r="R518" s="76"/>
    </row>
    <row r="519" spans="1:18" ht="39.950000000000003" customHeight="1" x14ac:dyDescent="0.3">
      <c r="A519" s="102" t="s">
        <v>1687</v>
      </c>
      <c r="B519" s="99" t="s">
        <v>1688</v>
      </c>
      <c r="C519" s="101">
        <v>1963</v>
      </c>
      <c r="D519" s="103"/>
      <c r="E519" s="267" t="s">
        <v>1919</v>
      </c>
      <c r="F519" s="237">
        <v>5</v>
      </c>
      <c r="G519" s="155">
        <v>4</v>
      </c>
      <c r="H519" s="238">
        <v>4382.8</v>
      </c>
      <c r="I519" s="239">
        <v>3121.8</v>
      </c>
      <c r="J519" s="86"/>
      <c r="K519" s="220">
        <v>123</v>
      </c>
      <c r="L519" s="99" t="s">
        <v>769</v>
      </c>
      <c r="M519" s="154">
        <f>O519*Лист2.1!I508</f>
        <v>4375370</v>
      </c>
      <c r="N519" s="216">
        <f>M519/Лист2.1!I508</f>
        <v>1970</v>
      </c>
      <c r="O519" s="216">
        <v>1970</v>
      </c>
      <c r="P519" s="390"/>
      <c r="R519" s="76"/>
    </row>
    <row r="520" spans="1:18" s="282" customFormat="1" ht="39.950000000000003" customHeight="1" x14ac:dyDescent="0.3">
      <c r="A520" s="102" t="s">
        <v>1689</v>
      </c>
      <c r="B520" s="99" t="s">
        <v>1690</v>
      </c>
      <c r="C520" s="101">
        <v>1961</v>
      </c>
      <c r="D520" s="103"/>
      <c r="E520" s="267" t="s">
        <v>1920</v>
      </c>
      <c r="F520" s="318">
        <v>5</v>
      </c>
      <c r="G520" s="270">
        <v>3</v>
      </c>
      <c r="H520" s="204">
        <v>3584.6</v>
      </c>
      <c r="I520" s="197">
        <v>2499.9</v>
      </c>
      <c r="J520" s="67"/>
      <c r="K520" s="216">
        <v>106</v>
      </c>
      <c r="L520" s="99" t="s">
        <v>769</v>
      </c>
      <c r="M520" s="218">
        <f>O520*Лист2.1!I509</f>
        <v>3900600</v>
      </c>
      <c r="N520" s="216">
        <f>M520/Лист2.1!I509</f>
        <v>1970</v>
      </c>
      <c r="O520" s="216">
        <v>1970</v>
      </c>
      <c r="P520" s="390"/>
      <c r="Q520" s="104"/>
      <c r="R520" s="104"/>
    </row>
    <row r="521" spans="1:18" s="282" customFormat="1" ht="39.950000000000003" customHeight="1" x14ac:dyDescent="0.3">
      <c r="A521" s="102" t="s">
        <v>1691</v>
      </c>
      <c r="B521" s="99" t="s">
        <v>1692</v>
      </c>
      <c r="C521" s="101">
        <v>1953</v>
      </c>
      <c r="D521" s="103"/>
      <c r="E521" s="267" t="s">
        <v>1920</v>
      </c>
      <c r="F521" s="318">
        <v>5</v>
      </c>
      <c r="G521" s="270">
        <v>3</v>
      </c>
      <c r="H521" s="204">
        <v>2414.8000000000002</v>
      </c>
      <c r="I521" s="197">
        <v>2414.8000000000002</v>
      </c>
      <c r="J521" s="67"/>
      <c r="K521" s="216">
        <v>81</v>
      </c>
      <c r="L521" s="99" t="s">
        <v>769</v>
      </c>
      <c r="M521" s="218">
        <f>O521*Лист2.1!I510</f>
        <v>5604650</v>
      </c>
      <c r="N521" s="216">
        <f>M521/Лист2.1!I510</f>
        <v>1970</v>
      </c>
      <c r="O521" s="216">
        <v>1970</v>
      </c>
      <c r="P521" s="390"/>
      <c r="Q521" s="104"/>
      <c r="R521" s="104"/>
    </row>
    <row r="522" spans="1:18" ht="39.950000000000003" customHeight="1" x14ac:dyDescent="0.3">
      <c r="A522" s="102" t="s">
        <v>1693</v>
      </c>
      <c r="B522" s="99" t="s">
        <v>1694</v>
      </c>
      <c r="C522" s="101">
        <v>1956</v>
      </c>
      <c r="D522" s="103"/>
      <c r="E522" s="267" t="s">
        <v>1920</v>
      </c>
      <c r="F522" s="165">
        <v>5</v>
      </c>
      <c r="G522" s="165">
        <v>3</v>
      </c>
      <c r="H522" s="229">
        <v>3854.1</v>
      </c>
      <c r="I522" s="229">
        <v>2858.2</v>
      </c>
      <c r="J522" s="82"/>
      <c r="K522" s="220">
        <v>94</v>
      </c>
      <c r="L522" s="99" t="s">
        <v>782</v>
      </c>
      <c r="M522" s="218">
        <f t="shared" ref="M522" si="121">H522*O522</f>
        <v>7935591.8999999994</v>
      </c>
      <c r="N522" s="216">
        <f t="shared" ref="N522" si="122">M522/H522</f>
        <v>2059</v>
      </c>
      <c r="O522" s="216">
        <v>2059</v>
      </c>
      <c r="P522" s="390"/>
      <c r="R522" s="76"/>
    </row>
    <row r="523" spans="1:18" ht="39.950000000000003" customHeight="1" x14ac:dyDescent="0.3">
      <c r="A523" s="102" t="s">
        <v>1695</v>
      </c>
      <c r="B523" s="99" t="s">
        <v>1696</v>
      </c>
      <c r="C523" s="101">
        <v>1971</v>
      </c>
      <c r="D523" s="103"/>
      <c r="E523" s="267" t="s">
        <v>1920</v>
      </c>
      <c r="F523" s="165">
        <v>9</v>
      </c>
      <c r="G523" s="165">
        <v>2</v>
      </c>
      <c r="H523" s="229">
        <v>5371</v>
      </c>
      <c r="I523" s="229">
        <v>5371</v>
      </c>
      <c r="J523" s="82"/>
      <c r="K523" s="220">
        <v>213</v>
      </c>
      <c r="L523" s="99" t="s">
        <v>768</v>
      </c>
      <c r="M523" s="218">
        <f>O523*Лист2.1!G512</f>
        <v>1219046.4000000001</v>
      </c>
      <c r="N523" s="216">
        <f>M523/Лист2.1!G512</f>
        <v>1584.0000000000002</v>
      </c>
      <c r="O523" s="216">
        <v>1584</v>
      </c>
      <c r="P523" s="390"/>
      <c r="R523" s="76"/>
    </row>
    <row r="524" spans="1:18" ht="39.950000000000003" customHeight="1" x14ac:dyDescent="0.3">
      <c r="A524" s="102" t="s">
        <v>1697</v>
      </c>
      <c r="B524" s="99" t="s">
        <v>1698</v>
      </c>
      <c r="C524" s="101">
        <v>1957</v>
      </c>
      <c r="D524" s="103"/>
      <c r="E524" s="267" t="s">
        <v>1926</v>
      </c>
      <c r="F524" s="163">
        <v>2</v>
      </c>
      <c r="G524" s="165">
        <v>1</v>
      </c>
      <c r="H524" s="233">
        <v>504.1</v>
      </c>
      <c r="I524" s="229">
        <v>257</v>
      </c>
      <c r="J524" s="82"/>
      <c r="K524" s="220">
        <v>27</v>
      </c>
      <c r="L524" s="99" t="s">
        <v>768</v>
      </c>
      <c r="M524" s="218">
        <f>O524*Лист2.1!G513</f>
        <v>683650</v>
      </c>
      <c r="N524" s="216">
        <f>M524/Лист2.1!G513</f>
        <v>2486</v>
      </c>
      <c r="O524" s="216">
        <v>2486</v>
      </c>
      <c r="P524" s="390"/>
      <c r="R524" s="76"/>
    </row>
    <row r="525" spans="1:18" ht="39.950000000000003" customHeight="1" x14ac:dyDescent="0.3">
      <c r="A525" s="102" t="s">
        <v>1699</v>
      </c>
      <c r="B525" s="99" t="s">
        <v>1700</v>
      </c>
      <c r="C525" s="101">
        <v>1957</v>
      </c>
      <c r="D525" s="103"/>
      <c r="E525" s="267" t="s">
        <v>1920</v>
      </c>
      <c r="F525" s="163">
        <v>2</v>
      </c>
      <c r="G525" s="165">
        <v>2</v>
      </c>
      <c r="H525" s="233">
        <v>731.3</v>
      </c>
      <c r="I525" s="229">
        <v>389.9</v>
      </c>
      <c r="J525" s="82"/>
      <c r="K525" s="220">
        <v>23</v>
      </c>
      <c r="L525" s="99" t="s">
        <v>750</v>
      </c>
      <c r="M525" s="218">
        <f t="shared" ref="M525" si="123">H525*O525</f>
        <v>2694840.5</v>
      </c>
      <c r="N525" s="471">
        <f t="shared" ref="N525" si="124">M525/H525</f>
        <v>3685.0000000000005</v>
      </c>
      <c r="O525" s="471">
        <v>3685</v>
      </c>
      <c r="P525" s="390"/>
      <c r="R525" s="76"/>
    </row>
    <row r="526" spans="1:18" s="282" customFormat="1" ht="39.950000000000003" customHeight="1" x14ac:dyDescent="0.3">
      <c r="A526" s="102" t="s">
        <v>1701</v>
      </c>
      <c r="B526" s="99" t="s">
        <v>1702</v>
      </c>
      <c r="C526" s="101">
        <v>1958</v>
      </c>
      <c r="D526" s="103"/>
      <c r="E526" s="267" t="s">
        <v>1920</v>
      </c>
      <c r="F526" s="299">
        <v>5</v>
      </c>
      <c r="G526" s="284">
        <v>4</v>
      </c>
      <c r="H526" s="194">
        <v>3163.9</v>
      </c>
      <c r="I526" s="194">
        <v>3163.9</v>
      </c>
      <c r="J526" s="85"/>
      <c r="K526" s="216">
        <v>179</v>
      </c>
      <c r="L526" s="99" t="s">
        <v>782</v>
      </c>
      <c r="M526" s="218">
        <f t="shared" ref="M526" si="125">H526*O526</f>
        <v>6514470.1000000006</v>
      </c>
      <c r="N526" s="216">
        <f t="shared" ref="N526" si="126">M526/H526</f>
        <v>2059</v>
      </c>
      <c r="O526" s="216">
        <v>2059</v>
      </c>
      <c r="P526" s="390"/>
      <c r="Q526" s="104"/>
      <c r="R526" s="104"/>
    </row>
    <row r="527" spans="1:18" ht="39.950000000000003" customHeight="1" x14ac:dyDescent="0.3">
      <c r="A527" s="102" t="s">
        <v>1703</v>
      </c>
      <c r="B527" s="99" t="s">
        <v>1704</v>
      </c>
      <c r="C527" s="101">
        <v>1957</v>
      </c>
      <c r="D527" s="103"/>
      <c r="E527" s="267" t="s">
        <v>1920</v>
      </c>
      <c r="F527" s="164">
        <v>2</v>
      </c>
      <c r="G527" s="164">
        <v>2</v>
      </c>
      <c r="H527" s="226">
        <v>421.5</v>
      </c>
      <c r="I527" s="227">
        <v>203.8</v>
      </c>
      <c r="J527" s="81"/>
      <c r="K527" s="220">
        <v>31</v>
      </c>
      <c r="L527" s="99" t="s">
        <v>768</v>
      </c>
      <c r="M527" s="218">
        <f>O527*Лист2.1!G516</f>
        <v>936227.60000000009</v>
      </c>
      <c r="N527" s="216">
        <f>M527/Лист2.1!G516</f>
        <v>2486</v>
      </c>
      <c r="O527" s="216">
        <v>2486</v>
      </c>
      <c r="P527" s="390"/>
      <c r="R527" s="76"/>
    </row>
    <row r="528" spans="1:18" s="282" customFormat="1" ht="39.950000000000003" customHeight="1" x14ac:dyDescent="0.3">
      <c r="A528" s="102" t="s">
        <v>1705</v>
      </c>
      <c r="B528" s="99" t="s">
        <v>1706</v>
      </c>
      <c r="C528" s="101">
        <v>1968</v>
      </c>
      <c r="D528" s="103"/>
      <c r="E528" s="267" t="s">
        <v>1923</v>
      </c>
      <c r="F528" s="299">
        <v>5</v>
      </c>
      <c r="G528" s="284">
        <v>2</v>
      </c>
      <c r="H528" s="200">
        <v>4112.5</v>
      </c>
      <c r="I528" s="191">
        <v>3983</v>
      </c>
      <c r="J528" s="82"/>
      <c r="K528" s="216">
        <v>265</v>
      </c>
      <c r="L528" s="277" t="s">
        <v>782</v>
      </c>
      <c r="M528" s="218">
        <f t="shared" ref="M528" si="127">H528*O528</f>
        <v>8467637.5</v>
      </c>
      <c r="N528" s="216">
        <f t="shared" ref="N528" si="128">M528/H528</f>
        <v>2059</v>
      </c>
      <c r="O528" s="216">
        <v>2059</v>
      </c>
      <c r="P528" s="390"/>
      <c r="Q528" s="104"/>
      <c r="R528" s="104"/>
    </row>
    <row r="529" spans="1:18" s="282" customFormat="1" ht="39.950000000000003" customHeight="1" x14ac:dyDescent="0.3">
      <c r="A529" s="102" t="s">
        <v>1707</v>
      </c>
      <c r="B529" s="99" t="s">
        <v>1708</v>
      </c>
      <c r="C529" s="101">
        <v>1930</v>
      </c>
      <c r="D529" s="103"/>
      <c r="E529" s="267" t="s">
        <v>1920</v>
      </c>
      <c r="F529" s="283">
        <v>4</v>
      </c>
      <c r="G529" s="284">
        <v>3</v>
      </c>
      <c r="H529" s="191">
        <v>1553</v>
      </c>
      <c r="I529" s="210">
        <v>1553</v>
      </c>
      <c r="J529" s="75"/>
      <c r="K529" s="216">
        <v>64</v>
      </c>
      <c r="L529" s="99" t="s">
        <v>769</v>
      </c>
      <c r="M529" s="218">
        <f>O529*Лист2.1!I518</f>
        <v>2852560</v>
      </c>
      <c r="N529" s="216">
        <f>M529/Лист2.1!I518</f>
        <v>1970</v>
      </c>
      <c r="O529" s="216">
        <v>1970</v>
      </c>
      <c r="P529" s="390"/>
      <c r="Q529" s="104"/>
      <c r="R529" s="104"/>
    </row>
    <row r="530" spans="1:18" s="282" customFormat="1" ht="39.950000000000003" customHeight="1" x14ac:dyDescent="0.3">
      <c r="A530" s="392" t="s">
        <v>2019</v>
      </c>
      <c r="B530" s="393" t="s">
        <v>2020</v>
      </c>
      <c r="C530" s="274">
        <v>1917</v>
      </c>
      <c r="D530" s="455"/>
      <c r="E530" s="395" t="s">
        <v>1920</v>
      </c>
      <c r="F530" s="283">
        <v>3</v>
      </c>
      <c r="G530" s="284">
        <v>3</v>
      </c>
      <c r="H530" s="191">
        <v>1172.2</v>
      </c>
      <c r="I530" s="210">
        <v>1172.2</v>
      </c>
      <c r="J530" s="457"/>
      <c r="K530" s="398">
        <v>35</v>
      </c>
      <c r="L530" s="393" t="s">
        <v>768</v>
      </c>
      <c r="M530" s="218">
        <f>O530*Лист2.1!G519</f>
        <v>1628081.4</v>
      </c>
      <c r="N530" s="398">
        <f>M530/Лист2.1!G519</f>
        <v>2486</v>
      </c>
      <c r="O530" s="398">
        <v>2486</v>
      </c>
      <c r="P530" s="390"/>
      <c r="Q530" s="104"/>
      <c r="R530" s="104"/>
    </row>
    <row r="531" spans="1:18" s="282" customFormat="1" ht="39.950000000000003" customHeight="1" x14ac:dyDescent="0.3">
      <c r="A531" s="102" t="s">
        <v>1709</v>
      </c>
      <c r="B531" s="99" t="s">
        <v>1710</v>
      </c>
      <c r="C531" s="101">
        <v>1936</v>
      </c>
      <c r="D531" s="103"/>
      <c r="E531" s="267" t="s">
        <v>1920</v>
      </c>
      <c r="F531" s="283">
        <v>5</v>
      </c>
      <c r="G531" s="284">
        <v>4</v>
      </c>
      <c r="H531" s="191">
        <v>3733</v>
      </c>
      <c r="I531" s="210"/>
      <c r="J531" s="298"/>
      <c r="K531" s="216">
        <v>82</v>
      </c>
      <c r="L531" s="99" t="s">
        <v>768</v>
      </c>
      <c r="M531" s="218">
        <f>O531*Лист2.1!G520</f>
        <v>2625961.7999999998</v>
      </c>
      <c r="N531" s="216">
        <f>M531/Лист2.1!G520</f>
        <v>2486</v>
      </c>
      <c r="O531" s="216">
        <v>2486</v>
      </c>
      <c r="P531" s="390"/>
      <c r="Q531" s="104"/>
      <c r="R531" s="104"/>
    </row>
    <row r="532" spans="1:18" s="282" customFormat="1" ht="39.950000000000003" customHeight="1" x14ac:dyDescent="0.3">
      <c r="A532" s="102" t="s">
        <v>1711</v>
      </c>
      <c r="B532" s="99" t="s">
        <v>1712</v>
      </c>
      <c r="C532" s="101">
        <v>1879</v>
      </c>
      <c r="D532" s="103"/>
      <c r="E532" s="267" t="s">
        <v>1926</v>
      </c>
      <c r="F532" s="284">
        <v>2</v>
      </c>
      <c r="G532" s="300">
        <v>1</v>
      </c>
      <c r="H532" s="191">
        <v>225.7</v>
      </c>
      <c r="I532" s="191">
        <v>225.7</v>
      </c>
      <c r="J532" s="64"/>
      <c r="K532" s="216">
        <v>14</v>
      </c>
      <c r="L532" s="99" t="s">
        <v>769</v>
      </c>
      <c r="M532" s="218">
        <f>O532*Лист2.1!I521</f>
        <v>1150480</v>
      </c>
      <c r="N532" s="216">
        <f>M532/Лист2.1!I521</f>
        <v>1970</v>
      </c>
      <c r="O532" s="216">
        <v>1970</v>
      </c>
      <c r="P532" s="390"/>
      <c r="Q532" s="104"/>
      <c r="R532" s="104"/>
    </row>
    <row r="533" spans="1:18" ht="39.950000000000003" customHeight="1" x14ac:dyDescent="0.3">
      <c r="A533" s="102" t="s">
        <v>1713</v>
      </c>
      <c r="B533" s="99" t="s">
        <v>1714</v>
      </c>
      <c r="C533" s="101">
        <v>1962</v>
      </c>
      <c r="D533" s="103"/>
      <c r="E533" s="267" t="s">
        <v>1920</v>
      </c>
      <c r="F533" s="165">
        <v>2</v>
      </c>
      <c r="G533" s="158">
        <v>2</v>
      </c>
      <c r="H533" s="229">
        <v>1574.5</v>
      </c>
      <c r="I533" s="229">
        <v>631</v>
      </c>
      <c r="J533" s="82"/>
      <c r="K533" s="220">
        <v>31</v>
      </c>
      <c r="L533" s="99" t="s">
        <v>750</v>
      </c>
      <c r="M533" s="218">
        <f t="shared" ref="M533" si="129">H533*O533</f>
        <v>5802032.5</v>
      </c>
      <c r="N533" s="471">
        <f t="shared" ref="N533" si="130">M533/H533</f>
        <v>3685</v>
      </c>
      <c r="O533" s="471">
        <v>3685</v>
      </c>
      <c r="P533" s="390"/>
      <c r="R533" s="76"/>
    </row>
    <row r="534" spans="1:18" ht="39.950000000000003" customHeight="1" x14ac:dyDescent="0.3">
      <c r="A534" s="102" t="s">
        <v>1715</v>
      </c>
      <c r="B534" s="99" t="s">
        <v>1716</v>
      </c>
      <c r="C534" s="101">
        <v>1958</v>
      </c>
      <c r="D534" s="103"/>
      <c r="E534" s="267" t="s">
        <v>1926</v>
      </c>
      <c r="F534" s="165">
        <v>2</v>
      </c>
      <c r="G534" s="166">
        <v>1</v>
      </c>
      <c r="H534" s="230">
        <v>640.20000000000005</v>
      </c>
      <c r="I534" s="230">
        <v>328.7</v>
      </c>
      <c r="J534" s="83"/>
      <c r="K534" s="220">
        <v>22</v>
      </c>
      <c r="L534" s="99" t="s">
        <v>769</v>
      </c>
      <c r="M534" s="154">
        <f>O534*Лист2.1!I523</f>
        <v>749585</v>
      </c>
      <c r="N534" s="216">
        <f>M534/Лист2.1!I523</f>
        <v>1970</v>
      </c>
      <c r="O534" s="216">
        <v>1970</v>
      </c>
      <c r="P534" s="390"/>
      <c r="R534" s="76"/>
    </row>
    <row r="535" spans="1:18" x14ac:dyDescent="0.3">
      <c r="A535" s="102" t="s">
        <v>1717</v>
      </c>
      <c r="B535" s="99" t="s">
        <v>1718</v>
      </c>
      <c r="C535" s="101">
        <v>1954</v>
      </c>
      <c r="D535" s="103"/>
      <c r="E535" s="267" t="s">
        <v>1926</v>
      </c>
      <c r="F535" s="247">
        <v>2</v>
      </c>
      <c r="G535" s="155">
        <v>1</v>
      </c>
      <c r="H535" s="248">
        <v>595</v>
      </c>
      <c r="I535" s="239">
        <v>348.1</v>
      </c>
      <c r="J535" s="86"/>
      <c r="K535" s="220">
        <v>23</v>
      </c>
      <c r="L535" s="99" t="s">
        <v>768</v>
      </c>
      <c r="M535" s="218">
        <f>O535*Лист2.1!G524</f>
        <v>643874</v>
      </c>
      <c r="N535" s="216">
        <f>M535/Лист2.1!G524</f>
        <v>2486</v>
      </c>
      <c r="O535" s="216">
        <v>2486</v>
      </c>
      <c r="P535" s="390"/>
      <c r="R535" s="76"/>
    </row>
    <row r="536" spans="1:18" x14ac:dyDescent="0.3">
      <c r="A536" s="102" t="s">
        <v>1719</v>
      </c>
      <c r="B536" s="99" t="s">
        <v>1720</v>
      </c>
      <c r="C536" s="101">
        <v>1954</v>
      </c>
      <c r="D536" s="103"/>
      <c r="E536" s="267" t="s">
        <v>1926</v>
      </c>
      <c r="F536" s="249">
        <v>2</v>
      </c>
      <c r="G536" s="164">
        <v>1</v>
      </c>
      <c r="H536" s="222">
        <v>595</v>
      </c>
      <c r="I536" s="223">
        <v>348.1</v>
      </c>
      <c r="J536" s="79"/>
      <c r="K536" s="220">
        <v>21</v>
      </c>
      <c r="L536" s="99" t="s">
        <v>768</v>
      </c>
      <c r="M536" s="218">
        <f>O536*Лист2.1!G525</f>
        <v>666248</v>
      </c>
      <c r="N536" s="216">
        <f>M536/Лист2.1!G525</f>
        <v>2486</v>
      </c>
      <c r="O536" s="216">
        <v>2486</v>
      </c>
      <c r="P536" s="390"/>
      <c r="R536" s="76"/>
    </row>
    <row r="537" spans="1:18" ht="37.5" x14ac:dyDescent="0.3">
      <c r="A537" s="102" t="s">
        <v>1721</v>
      </c>
      <c r="B537" s="99" t="s">
        <v>1722</v>
      </c>
      <c r="C537" s="101">
        <v>1970</v>
      </c>
      <c r="D537" s="103"/>
      <c r="E537" s="267" t="s">
        <v>1919</v>
      </c>
      <c r="F537" s="237">
        <v>5</v>
      </c>
      <c r="G537" s="155">
        <v>6</v>
      </c>
      <c r="H537" s="238">
        <v>4154.6000000000004</v>
      </c>
      <c r="I537" s="239">
        <v>3252.1</v>
      </c>
      <c r="J537" s="86"/>
      <c r="K537" s="220">
        <v>192</v>
      </c>
      <c r="L537" s="99" t="s">
        <v>768</v>
      </c>
      <c r="M537" s="218">
        <f>O537*Лист2.1!G526</f>
        <v>1747468.8</v>
      </c>
      <c r="N537" s="216">
        <f>M537/Лист2.1!G526</f>
        <v>1584</v>
      </c>
      <c r="O537" s="216">
        <v>1584</v>
      </c>
      <c r="P537" s="390"/>
      <c r="R537" s="76"/>
    </row>
    <row r="538" spans="1:18" s="282" customFormat="1" ht="37.5" x14ac:dyDescent="0.3">
      <c r="A538" s="102" t="s">
        <v>1723</v>
      </c>
      <c r="B538" s="99" t="s">
        <v>1724</v>
      </c>
      <c r="C538" s="101">
        <v>1979</v>
      </c>
      <c r="D538" s="103"/>
      <c r="E538" s="267" t="s">
        <v>1919</v>
      </c>
      <c r="F538" s="284">
        <v>5</v>
      </c>
      <c r="G538" s="300">
        <v>6</v>
      </c>
      <c r="H538" s="200">
        <v>4154.6000000000004</v>
      </c>
      <c r="I538" s="200">
        <v>3252.1</v>
      </c>
      <c r="J538" s="66"/>
      <c r="K538" s="216">
        <v>192</v>
      </c>
      <c r="L538" s="99" t="s">
        <v>769</v>
      </c>
      <c r="M538" s="218">
        <f>O538*Лист2.1!I527</f>
        <v>6016380</v>
      </c>
      <c r="N538" s="216">
        <f>M538/Лист2.1!I527</f>
        <v>1970</v>
      </c>
      <c r="O538" s="216">
        <v>1970</v>
      </c>
      <c r="P538" s="390"/>
      <c r="Q538" s="104"/>
      <c r="R538" s="104"/>
    </row>
    <row r="539" spans="1:18" ht="37.5" x14ac:dyDescent="0.3">
      <c r="A539" s="102" t="s">
        <v>1725</v>
      </c>
      <c r="B539" s="99" t="s">
        <v>1726</v>
      </c>
      <c r="C539" s="101">
        <v>1970</v>
      </c>
      <c r="D539" s="103"/>
      <c r="E539" s="267" t="s">
        <v>1919</v>
      </c>
      <c r="F539" s="163">
        <v>5</v>
      </c>
      <c r="G539" s="164">
        <v>6</v>
      </c>
      <c r="H539" s="234">
        <v>4189</v>
      </c>
      <c r="I539" s="233">
        <v>3342.9</v>
      </c>
      <c r="J539" s="84"/>
      <c r="K539" s="220">
        <v>208</v>
      </c>
      <c r="L539" s="99" t="s">
        <v>782</v>
      </c>
      <c r="M539" s="218">
        <f t="shared" ref="M539" si="131">H539*O539</f>
        <v>8625151</v>
      </c>
      <c r="N539" s="216">
        <f t="shared" ref="N539" si="132">M539/H539</f>
        <v>2059</v>
      </c>
      <c r="O539" s="216">
        <v>2059</v>
      </c>
      <c r="P539" s="390"/>
      <c r="R539" s="76"/>
    </row>
    <row r="540" spans="1:18" ht="37.5" x14ac:dyDescent="0.3">
      <c r="A540" s="102" t="s">
        <v>1727</v>
      </c>
      <c r="B540" s="99" t="s">
        <v>1728</v>
      </c>
      <c r="C540" s="101">
        <v>1980</v>
      </c>
      <c r="D540" s="103"/>
      <c r="E540" s="267" t="s">
        <v>1919</v>
      </c>
      <c r="F540" s="163">
        <v>5</v>
      </c>
      <c r="G540" s="165">
        <v>6</v>
      </c>
      <c r="H540" s="233">
        <v>4148.6000000000004</v>
      </c>
      <c r="I540" s="229">
        <v>3460.5</v>
      </c>
      <c r="J540" s="82"/>
      <c r="K540" s="220">
        <v>212</v>
      </c>
      <c r="L540" s="99" t="s">
        <v>768</v>
      </c>
      <c r="M540" s="218">
        <f>O540*Лист2.1!G529</f>
        <v>1763308.8</v>
      </c>
      <c r="N540" s="216">
        <f>M540/Лист2.1!G529</f>
        <v>1584</v>
      </c>
      <c r="O540" s="216">
        <v>1584</v>
      </c>
      <c r="P540" s="390"/>
      <c r="R540" s="76"/>
    </row>
    <row r="541" spans="1:18" ht="37.5" x14ac:dyDescent="0.3">
      <c r="A541" s="102" t="s">
        <v>1729</v>
      </c>
      <c r="B541" s="99" t="s">
        <v>1730</v>
      </c>
      <c r="C541" s="101">
        <v>1971</v>
      </c>
      <c r="D541" s="103"/>
      <c r="E541" s="267" t="s">
        <v>1919</v>
      </c>
      <c r="F541" s="163">
        <v>5</v>
      </c>
      <c r="G541" s="165">
        <v>4</v>
      </c>
      <c r="H541" s="233">
        <v>2781</v>
      </c>
      <c r="I541" s="229">
        <v>2438.6</v>
      </c>
      <c r="J541" s="82"/>
      <c r="K541" s="220">
        <v>140</v>
      </c>
      <c r="L541" s="99" t="s">
        <v>768</v>
      </c>
      <c r="M541" s="218">
        <f>O541*Лист2.1!G530</f>
        <v>1169150.4000000001</v>
      </c>
      <c r="N541" s="216">
        <f>M541/Лист2.1!G530</f>
        <v>1584.0000000000002</v>
      </c>
      <c r="O541" s="216">
        <v>1584</v>
      </c>
      <c r="P541" s="390"/>
      <c r="R541" s="76"/>
    </row>
    <row r="542" spans="1:18" ht="57" customHeight="1" x14ac:dyDescent="0.3">
      <c r="A542" s="392" t="s">
        <v>2021</v>
      </c>
      <c r="B542" s="393" t="s">
        <v>2022</v>
      </c>
      <c r="C542" s="20">
        <v>1981</v>
      </c>
      <c r="D542" s="455"/>
      <c r="E542" s="395" t="s">
        <v>1919</v>
      </c>
      <c r="F542" s="163">
        <v>9</v>
      </c>
      <c r="G542" s="165">
        <v>4</v>
      </c>
      <c r="H542" s="233">
        <v>10492.4</v>
      </c>
      <c r="I542" s="233">
        <v>7904.1</v>
      </c>
      <c r="J542" s="458"/>
      <c r="K542" s="220">
        <v>277</v>
      </c>
      <c r="L542" s="393" t="s">
        <v>835</v>
      </c>
      <c r="M542" s="218">
        <f>O542*Лист2.1!E531</f>
        <v>7200000</v>
      </c>
      <c r="N542" s="398">
        <f>M542/Лист2.1!E531</f>
        <v>1800000</v>
      </c>
      <c r="O542" s="391">
        <v>1800000</v>
      </c>
      <c r="P542" s="390"/>
      <c r="R542" s="76"/>
    </row>
    <row r="543" spans="1:18" ht="37.5" x14ac:dyDescent="0.3">
      <c r="A543" s="102" t="s">
        <v>1731</v>
      </c>
      <c r="B543" s="99" t="s">
        <v>1732</v>
      </c>
      <c r="C543" s="101">
        <v>1974</v>
      </c>
      <c r="D543" s="103"/>
      <c r="E543" s="267" t="s">
        <v>1919</v>
      </c>
      <c r="F543" s="164">
        <v>5</v>
      </c>
      <c r="G543" s="164">
        <v>6</v>
      </c>
      <c r="H543" s="222">
        <v>6434.7</v>
      </c>
      <c r="I543" s="223">
        <v>3448.5</v>
      </c>
      <c r="J543" s="79"/>
      <c r="K543" s="220">
        <v>199</v>
      </c>
      <c r="L543" s="99" t="s">
        <v>768</v>
      </c>
      <c r="M543" s="218">
        <f>O543*Лист2.1!G532</f>
        <v>1768536</v>
      </c>
      <c r="N543" s="216">
        <f>M543/Лист2.1!G532</f>
        <v>1584</v>
      </c>
      <c r="O543" s="216">
        <v>1584</v>
      </c>
      <c r="P543" s="390"/>
      <c r="R543" s="76"/>
    </row>
    <row r="544" spans="1:18" ht="57" customHeight="1" x14ac:dyDescent="0.3">
      <c r="A544" s="102" t="s">
        <v>1733</v>
      </c>
      <c r="B544" s="99" t="s">
        <v>1734</v>
      </c>
      <c r="C544" s="101">
        <v>1994</v>
      </c>
      <c r="D544" s="103"/>
      <c r="E544" s="267" t="s">
        <v>1920</v>
      </c>
      <c r="F544" s="250">
        <v>10</v>
      </c>
      <c r="G544" s="164">
        <v>1</v>
      </c>
      <c r="H544" s="234">
        <v>4125.6000000000004</v>
      </c>
      <c r="I544" s="233">
        <v>3943</v>
      </c>
      <c r="J544" s="84"/>
      <c r="K544" s="220">
        <v>188</v>
      </c>
      <c r="L544" s="99" t="s">
        <v>835</v>
      </c>
      <c r="M544" s="218">
        <f>O544*Лист2.1!E533</f>
        <v>1800000</v>
      </c>
      <c r="N544" s="216">
        <f>M544/Лист2.1!E533</f>
        <v>1800000</v>
      </c>
      <c r="O544" s="216">
        <v>1800000</v>
      </c>
      <c r="P544" s="390"/>
      <c r="R544" s="76"/>
    </row>
    <row r="545" spans="1:18" ht="37.5" x14ac:dyDescent="0.3">
      <c r="A545" s="102" t="s">
        <v>1735</v>
      </c>
      <c r="B545" s="99" t="s">
        <v>1736</v>
      </c>
      <c r="C545" s="101">
        <v>1976</v>
      </c>
      <c r="D545" s="103"/>
      <c r="E545" s="267" t="s">
        <v>1923</v>
      </c>
      <c r="F545" s="165">
        <v>5</v>
      </c>
      <c r="G545" s="166">
        <v>5</v>
      </c>
      <c r="H545" s="230">
        <v>3563.4</v>
      </c>
      <c r="I545" s="230">
        <v>2356.1</v>
      </c>
      <c r="J545" s="83"/>
      <c r="K545" s="220">
        <v>184</v>
      </c>
      <c r="L545" s="99" t="s">
        <v>768</v>
      </c>
      <c r="M545" s="218">
        <f>O545*Лист2.1!G534</f>
        <v>1679040</v>
      </c>
      <c r="N545" s="216">
        <f>M545/Лист2.1!G534</f>
        <v>1584</v>
      </c>
      <c r="O545" s="216">
        <v>1584</v>
      </c>
      <c r="P545" s="390"/>
      <c r="R545" s="76"/>
    </row>
    <row r="546" spans="1:18" ht="37.5" x14ac:dyDescent="0.3">
      <c r="A546" s="102" t="s">
        <v>1737</v>
      </c>
      <c r="B546" s="99" t="s">
        <v>1738</v>
      </c>
      <c r="C546" s="101">
        <v>1966</v>
      </c>
      <c r="D546" s="103"/>
      <c r="E546" s="267" t="s">
        <v>1920</v>
      </c>
      <c r="F546" s="165">
        <v>5</v>
      </c>
      <c r="G546" s="166">
        <v>4</v>
      </c>
      <c r="H546" s="230">
        <v>3478.2</v>
      </c>
      <c r="I546" s="230">
        <v>3210.2</v>
      </c>
      <c r="J546" s="83"/>
      <c r="K546" s="220">
        <v>170</v>
      </c>
      <c r="L546" s="99" t="s">
        <v>782</v>
      </c>
      <c r="M546" s="218">
        <f t="shared" ref="M546" si="133">H546*O546</f>
        <v>7161613.7999999998</v>
      </c>
      <c r="N546" s="216">
        <f t="shared" ref="N546" si="134">M546/H546</f>
        <v>2059</v>
      </c>
      <c r="O546" s="216">
        <v>2059</v>
      </c>
      <c r="P546" s="390"/>
      <c r="R546" s="76"/>
    </row>
    <row r="547" spans="1:18" ht="37.5" x14ac:dyDescent="0.3">
      <c r="A547" s="102" t="s">
        <v>1739</v>
      </c>
      <c r="B547" s="99" t="s">
        <v>1740</v>
      </c>
      <c r="C547" s="101">
        <v>1954</v>
      </c>
      <c r="D547" s="103"/>
      <c r="E547" s="267" t="s">
        <v>1920</v>
      </c>
      <c r="F547" s="163">
        <v>2</v>
      </c>
      <c r="G547" s="165">
        <v>1</v>
      </c>
      <c r="H547" s="234">
        <v>404.3</v>
      </c>
      <c r="I547" s="234">
        <v>247.7</v>
      </c>
      <c r="J547" s="85"/>
      <c r="K547" s="220">
        <v>25</v>
      </c>
      <c r="L547" s="99" t="s">
        <v>768</v>
      </c>
      <c r="M547" s="218">
        <f>O547*Лист2.1!G536</f>
        <v>773146</v>
      </c>
      <c r="N547" s="216">
        <f>M547/Лист2.1!G536</f>
        <v>2486</v>
      </c>
      <c r="O547" s="216">
        <v>2486</v>
      </c>
      <c r="P547" s="390"/>
      <c r="R547" s="76"/>
    </row>
    <row r="548" spans="1:18" x14ac:dyDescent="0.3">
      <c r="A548" s="102" t="s">
        <v>1741</v>
      </c>
      <c r="B548" s="99" t="s">
        <v>1742</v>
      </c>
      <c r="C548" s="101">
        <v>1959</v>
      </c>
      <c r="D548" s="103"/>
      <c r="E548" s="267" t="s">
        <v>1920</v>
      </c>
      <c r="F548" s="251">
        <v>2</v>
      </c>
      <c r="G548" s="172">
        <v>2</v>
      </c>
      <c r="H548" s="252">
        <v>444.4</v>
      </c>
      <c r="I548" s="252">
        <v>335</v>
      </c>
      <c r="J548" s="90"/>
      <c r="K548" s="220">
        <v>17</v>
      </c>
      <c r="L548" s="99" t="s">
        <v>768</v>
      </c>
      <c r="M548" s="218">
        <f>O548*Лист2.1!G537</f>
        <v>1101298</v>
      </c>
      <c r="N548" s="216">
        <f>M548/Лист2.1!G537</f>
        <v>2486</v>
      </c>
      <c r="O548" s="216">
        <v>2486</v>
      </c>
      <c r="P548" s="390"/>
      <c r="R548" s="76"/>
    </row>
    <row r="549" spans="1:18" ht="37.5" x14ac:dyDescent="0.3">
      <c r="A549" s="102" t="s">
        <v>1743</v>
      </c>
      <c r="B549" s="99" t="s">
        <v>1744</v>
      </c>
      <c r="C549" s="101">
        <v>1965</v>
      </c>
      <c r="D549" s="103"/>
      <c r="E549" s="267" t="s">
        <v>1919</v>
      </c>
      <c r="F549" s="165">
        <v>5</v>
      </c>
      <c r="G549" s="166">
        <v>5</v>
      </c>
      <c r="H549" s="230">
        <v>3431</v>
      </c>
      <c r="I549" s="230">
        <v>3431</v>
      </c>
      <c r="J549" s="83"/>
      <c r="K549" s="220">
        <v>125</v>
      </c>
      <c r="L549" s="99" t="s">
        <v>768</v>
      </c>
      <c r="M549" s="218">
        <f>O549*Лист2.1!G538</f>
        <v>2780093.8</v>
      </c>
      <c r="N549" s="216">
        <f>M549/Лист2.1!G538</f>
        <v>2486</v>
      </c>
      <c r="O549" s="216">
        <v>2486</v>
      </c>
      <c r="P549" s="390"/>
      <c r="R549" s="76"/>
    </row>
    <row r="550" spans="1:18" ht="37.5" x14ac:dyDescent="0.3">
      <c r="A550" s="392" t="s">
        <v>2023</v>
      </c>
      <c r="B550" s="393" t="s">
        <v>2024</v>
      </c>
      <c r="C550" s="20">
        <v>1991</v>
      </c>
      <c r="D550" s="455"/>
      <c r="E550" s="395" t="s">
        <v>1919</v>
      </c>
      <c r="F550" s="165">
        <v>10</v>
      </c>
      <c r="G550" s="166">
        <v>3</v>
      </c>
      <c r="H550" s="230">
        <v>7320.9</v>
      </c>
      <c r="I550" s="230">
        <v>7320.9</v>
      </c>
      <c r="J550" s="459"/>
      <c r="K550" s="220">
        <v>331</v>
      </c>
      <c r="L550" s="393" t="s">
        <v>782</v>
      </c>
      <c r="M550" s="218">
        <f t="shared" ref="M550" si="135">H550*O550</f>
        <v>15073733.1</v>
      </c>
      <c r="N550" s="391">
        <f t="shared" ref="N550" si="136">M550/H550</f>
        <v>2059</v>
      </c>
      <c r="O550" s="391">
        <v>2059</v>
      </c>
      <c r="P550" s="390"/>
      <c r="R550" s="76"/>
    </row>
    <row r="551" spans="1:18" ht="37.5" x14ac:dyDescent="0.3">
      <c r="A551" s="102" t="s">
        <v>1745</v>
      </c>
      <c r="B551" s="99" t="s">
        <v>1746</v>
      </c>
      <c r="C551" s="101">
        <v>1986</v>
      </c>
      <c r="D551" s="103"/>
      <c r="E551" s="267" t="s">
        <v>1919</v>
      </c>
      <c r="F551" s="164">
        <v>9</v>
      </c>
      <c r="G551" s="164">
        <v>4</v>
      </c>
      <c r="H551" s="226">
        <v>7746.5</v>
      </c>
      <c r="I551" s="227">
        <v>7746.5</v>
      </c>
      <c r="J551" s="81"/>
      <c r="K551" s="220">
        <v>335</v>
      </c>
      <c r="L551" s="99" t="s">
        <v>782</v>
      </c>
      <c r="M551" s="218">
        <f t="shared" ref="M551" si="137">H551*O551</f>
        <v>15950043.5</v>
      </c>
      <c r="N551" s="216">
        <f t="shared" ref="N551" si="138">M551/H551</f>
        <v>2059</v>
      </c>
      <c r="O551" s="216">
        <v>2059</v>
      </c>
      <c r="P551" s="390"/>
      <c r="R551" s="76"/>
    </row>
    <row r="552" spans="1:18" ht="37.5" x14ac:dyDescent="0.3">
      <c r="A552" s="102" t="s">
        <v>1747</v>
      </c>
      <c r="B552" s="99" t="s">
        <v>1748</v>
      </c>
      <c r="C552" s="101">
        <v>1981</v>
      </c>
      <c r="D552" s="103"/>
      <c r="E552" s="267" t="s">
        <v>1919</v>
      </c>
      <c r="F552" s="175">
        <v>5</v>
      </c>
      <c r="G552" s="165">
        <v>5</v>
      </c>
      <c r="H552" s="235">
        <v>2994.7</v>
      </c>
      <c r="I552" s="229">
        <v>2699</v>
      </c>
      <c r="J552" s="82"/>
      <c r="K552" s="220">
        <v>150</v>
      </c>
      <c r="L552" s="99" t="s">
        <v>768</v>
      </c>
      <c r="M552" s="218">
        <f>O552*Лист2.1!G541</f>
        <v>1577030.4000000001</v>
      </c>
      <c r="N552" s="216">
        <f>M552/Лист2.1!G541</f>
        <v>1584</v>
      </c>
      <c r="O552" s="216">
        <v>1584</v>
      </c>
      <c r="P552" s="390"/>
      <c r="R552" s="76"/>
    </row>
    <row r="553" spans="1:18" ht="37.5" x14ac:dyDescent="0.3">
      <c r="A553" s="102" t="s">
        <v>1749</v>
      </c>
      <c r="B553" s="99" t="s">
        <v>1750</v>
      </c>
      <c r="C553" s="101">
        <v>1955</v>
      </c>
      <c r="D553" s="103"/>
      <c r="E553" s="267" t="s">
        <v>1920</v>
      </c>
      <c r="F553" s="253">
        <v>4</v>
      </c>
      <c r="G553" s="158">
        <v>4</v>
      </c>
      <c r="H553" s="233">
        <v>2675</v>
      </c>
      <c r="I553" s="233">
        <v>2333.4</v>
      </c>
      <c r="J553" s="84"/>
      <c r="K553" s="220">
        <v>73</v>
      </c>
      <c r="L553" s="99" t="s">
        <v>782</v>
      </c>
      <c r="M553" s="218">
        <f t="shared" ref="M553:M554" si="139">H553*O553</f>
        <v>5507825</v>
      </c>
      <c r="N553" s="216">
        <f t="shared" ref="N553:N554" si="140">M553/H553</f>
        <v>2059</v>
      </c>
      <c r="O553" s="216">
        <v>2059</v>
      </c>
      <c r="P553" s="390"/>
      <c r="R553" s="76"/>
    </row>
    <row r="554" spans="1:18" s="282" customFormat="1" ht="37.5" x14ac:dyDescent="0.3">
      <c r="A554" s="102" t="s">
        <v>1751</v>
      </c>
      <c r="B554" s="99" t="s">
        <v>1752</v>
      </c>
      <c r="C554" s="101">
        <v>1951</v>
      </c>
      <c r="D554" s="103"/>
      <c r="E554" s="267" t="s">
        <v>1923</v>
      </c>
      <c r="F554" s="284">
        <v>2</v>
      </c>
      <c r="G554" s="300">
        <v>2</v>
      </c>
      <c r="H554" s="200">
        <v>1023</v>
      </c>
      <c r="I554" s="200">
        <v>570.29999999999995</v>
      </c>
      <c r="J554" s="66"/>
      <c r="K554" s="216">
        <v>28</v>
      </c>
      <c r="L554" s="277" t="s">
        <v>782</v>
      </c>
      <c r="M554" s="218">
        <f t="shared" si="139"/>
        <v>2106357</v>
      </c>
      <c r="N554" s="216">
        <f t="shared" si="140"/>
        <v>2059</v>
      </c>
      <c r="O554" s="216">
        <v>2059</v>
      </c>
      <c r="P554" s="390"/>
      <c r="Q554" s="104"/>
      <c r="R554" s="104"/>
    </row>
    <row r="555" spans="1:18" x14ac:dyDescent="0.3">
      <c r="A555" s="102" t="s">
        <v>1753</v>
      </c>
      <c r="B555" s="99" t="s">
        <v>1754</v>
      </c>
      <c r="C555" s="101">
        <v>1958</v>
      </c>
      <c r="D555" s="103"/>
      <c r="E555" s="267" t="s">
        <v>1920</v>
      </c>
      <c r="F555" s="165">
        <v>4</v>
      </c>
      <c r="G555" s="158">
        <v>5</v>
      </c>
      <c r="H555" s="233">
        <v>5469.1</v>
      </c>
      <c r="I555" s="233">
        <v>3003.9</v>
      </c>
      <c r="J555" s="84"/>
      <c r="K555" s="220">
        <v>98</v>
      </c>
      <c r="L555" s="99" t="s">
        <v>769</v>
      </c>
      <c r="M555" s="154">
        <f>O555*Лист2.1!I544</f>
        <v>5667296</v>
      </c>
      <c r="N555" s="220">
        <f>M555/Лист2.1!I544</f>
        <v>1969.9999999999998</v>
      </c>
      <c r="O555" s="216">
        <v>1970</v>
      </c>
      <c r="P555" s="390"/>
      <c r="R555" s="76"/>
    </row>
    <row r="556" spans="1:18" s="282" customFormat="1" ht="37.5" x14ac:dyDescent="0.3">
      <c r="A556" s="102" t="s">
        <v>1755</v>
      </c>
      <c r="B556" s="99" t="s">
        <v>1756</v>
      </c>
      <c r="C556" s="101">
        <v>1957</v>
      </c>
      <c r="D556" s="103"/>
      <c r="E556" s="267" t="s">
        <v>1920</v>
      </c>
      <c r="F556" s="301">
        <v>4</v>
      </c>
      <c r="G556" s="301">
        <v>3</v>
      </c>
      <c r="H556" s="187">
        <v>4486.3</v>
      </c>
      <c r="I556" s="188">
        <v>2545.4</v>
      </c>
      <c r="J556" s="70"/>
      <c r="K556" s="216">
        <v>83</v>
      </c>
      <c r="L556" s="277" t="s">
        <v>782</v>
      </c>
      <c r="M556" s="218">
        <f t="shared" ref="M556:M558" si="141">H556*O556</f>
        <v>9237291.7000000011</v>
      </c>
      <c r="N556" s="216">
        <f t="shared" ref="N556:N558" si="142">M556/H556</f>
        <v>2059</v>
      </c>
      <c r="O556" s="216">
        <v>2059</v>
      </c>
      <c r="P556" s="390"/>
      <c r="Q556" s="104"/>
      <c r="R556" s="104"/>
    </row>
    <row r="557" spans="1:18" s="282" customFormat="1" ht="37.5" x14ac:dyDescent="0.3">
      <c r="A557" s="392" t="s">
        <v>2025</v>
      </c>
      <c r="B557" s="393" t="s">
        <v>2026</v>
      </c>
      <c r="C557" s="274">
        <v>1968</v>
      </c>
      <c r="D557" s="455"/>
      <c r="E557" s="395" t="s">
        <v>1919</v>
      </c>
      <c r="F557" s="301">
        <v>5</v>
      </c>
      <c r="G557" s="301">
        <v>6</v>
      </c>
      <c r="H557" s="187">
        <v>6266.9</v>
      </c>
      <c r="I557" s="188">
        <v>4688.8</v>
      </c>
      <c r="J557" s="345"/>
      <c r="K557" s="398">
        <v>219</v>
      </c>
      <c r="L557" s="393" t="s">
        <v>750</v>
      </c>
      <c r="M557" s="218">
        <f t="shared" si="141"/>
        <v>23093526.5</v>
      </c>
      <c r="N557" s="471">
        <f t="shared" si="142"/>
        <v>3685</v>
      </c>
      <c r="O557" s="471">
        <v>3685</v>
      </c>
      <c r="P557" s="390"/>
      <c r="Q557" s="104"/>
      <c r="R557" s="104"/>
    </row>
    <row r="558" spans="1:18" s="282" customFormat="1" ht="37.5" x14ac:dyDescent="0.3">
      <c r="A558" s="392" t="s">
        <v>2027</v>
      </c>
      <c r="B558" s="393" t="s">
        <v>2028</v>
      </c>
      <c r="C558" s="274">
        <v>1990</v>
      </c>
      <c r="D558" s="455"/>
      <c r="E558" s="395" t="s">
        <v>1919</v>
      </c>
      <c r="F558" s="301">
        <v>5</v>
      </c>
      <c r="G558" s="301">
        <v>4</v>
      </c>
      <c r="H558" s="187">
        <v>6860.3</v>
      </c>
      <c r="I558" s="188">
        <v>5227.2</v>
      </c>
      <c r="J558" s="345"/>
      <c r="K558" s="398">
        <v>225</v>
      </c>
      <c r="L558" s="393" t="s">
        <v>750</v>
      </c>
      <c r="M558" s="218">
        <f t="shared" si="141"/>
        <v>25280205.5</v>
      </c>
      <c r="N558" s="471">
        <f t="shared" si="142"/>
        <v>3685</v>
      </c>
      <c r="O558" s="471">
        <v>3685</v>
      </c>
      <c r="P558" s="390"/>
      <c r="Q558" s="104"/>
      <c r="R558" s="104"/>
    </row>
    <row r="559" spans="1:18" ht="37.5" x14ac:dyDescent="0.3">
      <c r="A559" s="102" t="s">
        <v>1757</v>
      </c>
      <c r="B559" s="99" t="s">
        <v>1758</v>
      </c>
      <c r="C559" s="101">
        <v>1956</v>
      </c>
      <c r="D559" s="103"/>
      <c r="E559" s="267" t="s">
        <v>1920</v>
      </c>
      <c r="F559" s="175">
        <v>5</v>
      </c>
      <c r="G559" s="165">
        <v>3</v>
      </c>
      <c r="H559" s="229">
        <v>4230.3999999999996</v>
      </c>
      <c r="I559" s="254">
        <v>3770.5</v>
      </c>
      <c r="J559" s="91"/>
      <c r="K559" s="220">
        <v>134</v>
      </c>
      <c r="L559" s="99" t="s">
        <v>768</v>
      </c>
      <c r="M559" s="218">
        <f>O559*Лист2.1!G548</f>
        <v>3927880</v>
      </c>
      <c r="N559" s="216">
        <f>M559/Лист2.1!G548</f>
        <v>2486</v>
      </c>
      <c r="O559" s="216">
        <v>2486</v>
      </c>
      <c r="P559" s="390"/>
      <c r="R559" s="76"/>
    </row>
    <row r="560" spans="1:18" ht="37.5" x14ac:dyDescent="0.3">
      <c r="A560" s="102" t="s">
        <v>1759</v>
      </c>
      <c r="B560" s="99" t="s">
        <v>1760</v>
      </c>
      <c r="C560" s="101">
        <v>1951</v>
      </c>
      <c r="D560" s="103"/>
      <c r="E560" s="267" t="s">
        <v>1920</v>
      </c>
      <c r="F560" s="165">
        <v>3</v>
      </c>
      <c r="G560" s="165">
        <v>3</v>
      </c>
      <c r="H560" s="229">
        <v>2197.1999999999998</v>
      </c>
      <c r="I560" s="230">
        <v>1676.8</v>
      </c>
      <c r="J560" s="83"/>
      <c r="K560" s="220">
        <v>70</v>
      </c>
      <c r="L560" s="99" t="s">
        <v>782</v>
      </c>
      <c r="M560" s="218">
        <f t="shared" ref="M560:M562" si="143">H560*O560</f>
        <v>4524034.8</v>
      </c>
      <c r="N560" s="216">
        <f t="shared" ref="N560:N562" si="144">M560/H560</f>
        <v>2059</v>
      </c>
      <c r="O560" s="216">
        <v>2059</v>
      </c>
      <c r="P560" s="390"/>
      <c r="R560" s="76"/>
    </row>
    <row r="561" spans="1:18" s="282" customFormat="1" ht="37.5" x14ac:dyDescent="0.3">
      <c r="A561" s="102" t="s">
        <v>1761</v>
      </c>
      <c r="B561" s="99" t="s">
        <v>1762</v>
      </c>
      <c r="C561" s="101">
        <v>1958</v>
      </c>
      <c r="D561" s="103"/>
      <c r="E561" s="267" t="s">
        <v>1923</v>
      </c>
      <c r="F561" s="299">
        <v>5</v>
      </c>
      <c r="G561" s="284">
        <v>3</v>
      </c>
      <c r="H561" s="200">
        <v>2633.9</v>
      </c>
      <c r="I561" s="191">
        <v>2387.3000000000002</v>
      </c>
      <c r="J561" s="64"/>
      <c r="K561" s="216">
        <v>127</v>
      </c>
      <c r="L561" s="99" t="s">
        <v>782</v>
      </c>
      <c r="M561" s="218">
        <f t="shared" si="143"/>
        <v>5423200.1000000006</v>
      </c>
      <c r="N561" s="216">
        <f t="shared" si="144"/>
        <v>2059</v>
      </c>
      <c r="O561" s="216">
        <v>2059</v>
      </c>
      <c r="P561" s="390"/>
      <c r="Q561" s="104"/>
      <c r="R561" s="104"/>
    </row>
    <row r="562" spans="1:18" s="282" customFormat="1" ht="37.5" x14ac:dyDescent="0.3">
      <c r="A562" s="102" t="s">
        <v>1763</v>
      </c>
      <c r="B562" s="99" t="s">
        <v>1764</v>
      </c>
      <c r="C562" s="101">
        <v>1957</v>
      </c>
      <c r="D562" s="103"/>
      <c r="E562" s="267" t="s">
        <v>1920</v>
      </c>
      <c r="F562" s="284">
        <v>5</v>
      </c>
      <c r="G562" s="284">
        <v>4</v>
      </c>
      <c r="H562" s="191">
        <v>3198</v>
      </c>
      <c r="I562" s="191">
        <v>3198</v>
      </c>
      <c r="J562" s="64"/>
      <c r="K562" s="216">
        <v>147</v>
      </c>
      <c r="L562" s="99" t="s">
        <v>782</v>
      </c>
      <c r="M562" s="218">
        <f t="shared" si="143"/>
        <v>6584682</v>
      </c>
      <c r="N562" s="216">
        <f t="shared" si="144"/>
        <v>2059</v>
      </c>
      <c r="O562" s="216">
        <v>2059</v>
      </c>
      <c r="P562" s="390"/>
      <c r="Q562" s="104"/>
      <c r="R562" s="104"/>
    </row>
    <row r="563" spans="1:18" ht="37.5" x14ac:dyDescent="0.3">
      <c r="A563" s="102" t="s">
        <v>1765</v>
      </c>
      <c r="B563" s="99" t="s">
        <v>1766</v>
      </c>
      <c r="C563" s="101">
        <v>1958</v>
      </c>
      <c r="D563" s="103"/>
      <c r="E563" s="267" t="s">
        <v>1920</v>
      </c>
      <c r="F563" s="165">
        <v>5</v>
      </c>
      <c r="G563" s="165">
        <v>6</v>
      </c>
      <c r="H563" s="229">
        <v>4740</v>
      </c>
      <c r="I563" s="229">
        <v>4740</v>
      </c>
      <c r="J563" s="82"/>
      <c r="K563" s="220">
        <v>206</v>
      </c>
      <c r="L563" s="99" t="s">
        <v>768</v>
      </c>
      <c r="M563" s="218">
        <f>O563*Лист2.1!G552</f>
        <v>3932852</v>
      </c>
      <c r="N563" s="216">
        <f>M563/Лист2.1!G552</f>
        <v>2486</v>
      </c>
      <c r="O563" s="216">
        <v>2486</v>
      </c>
      <c r="P563" s="390"/>
      <c r="R563" s="76"/>
    </row>
    <row r="564" spans="1:18" ht="37.5" x14ac:dyDescent="0.3">
      <c r="A564" s="102" t="s">
        <v>1767</v>
      </c>
      <c r="B564" s="99" t="s">
        <v>1768</v>
      </c>
      <c r="C564" s="101">
        <v>1955</v>
      </c>
      <c r="D564" s="103"/>
      <c r="E564" s="267" t="s">
        <v>1920</v>
      </c>
      <c r="F564" s="165">
        <v>5</v>
      </c>
      <c r="G564" s="160">
        <v>8</v>
      </c>
      <c r="H564" s="229">
        <v>6792.5</v>
      </c>
      <c r="I564" s="235">
        <v>6792.5</v>
      </c>
      <c r="J564" s="87"/>
      <c r="K564" s="220">
        <v>294</v>
      </c>
      <c r="L564" s="99" t="s">
        <v>782</v>
      </c>
      <c r="M564" s="218">
        <f t="shared" ref="M564" si="145">H564*O564</f>
        <v>13985757.5</v>
      </c>
      <c r="N564" s="216">
        <f t="shared" ref="N564" si="146">M564/H564</f>
        <v>2059</v>
      </c>
      <c r="O564" s="216">
        <v>2059</v>
      </c>
      <c r="P564" s="390"/>
      <c r="R564" s="76"/>
    </row>
    <row r="565" spans="1:18" ht="37.5" x14ac:dyDescent="0.3">
      <c r="A565" s="102" t="s">
        <v>1769</v>
      </c>
      <c r="B565" s="99" t="s">
        <v>1770</v>
      </c>
      <c r="C565" s="101">
        <v>1955</v>
      </c>
      <c r="D565" s="103"/>
      <c r="E565" s="267" t="s">
        <v>1920</v>
      </c>
      <c r="F565" s="255">
        <v>5</v>
      </c>
      <c r="G565" s="160">
        <v>3</v>
      </c>
      <c r="H565" s="241">
        <v>3084.4</v>
      </c>
      <c r="I565" s="235">
        <v>3084.4</v>
      </c>
      <c r="J565" s="87"/>
      <c r="K565" s="220">
        <v>122</v>
      </c>
      <c r="L565" s="99" t="s">
        <v>768</v>
      </c>
      <c r="M565" s="218">
        <f>O565*Лист2.1!G554</f>
        <v>3167164</v>
      </c>
      <c r="N565" s="216">
        <f>M565/Лист2.1!G554</f>
        <v>2486</v>
      </c>
      <c r="O565" s="216">
        <v>2486</v>
      </c>
      <c r="P565" s="390"/>
      <c r="R565" s="76"/>
    </row>
    <row r="566" spans="1:18" ht="37.5" x14ac:dyDescent="0.3">
      <c r="A566" s="102" t="s">
        <v>1771</v>
      </c>
      <c r="B566" s="99" t="s">
        <v>1772</v>
      </c>
      <c r="C566" s="101">
        <v>1958</v>
      </c>
      <c r="D566" s="103"/>
      <c r="E566" s="267" t="s">
        <v>1920</v>
      </c>
      <c r="F566" s="255">
        <v>5</v>
      </c>
      <c r="G566" s="160">
        <v>5</v>
      </c>
      <c r="H566" s="241">
        <v>7497.4</v>
      </c>
      <c r="I566" s="235">
        <v>6431.7</v>
      </c>
      <c r="J566" s="87"/>
      <c r="K566" s="220">
        <v>257</v>
      </c>
      <c r="L566" s="99" t="s">
        <v>768</v>
      </c>
      <c r="M566" s="218">
        <f>O566*Лист2.1!G555</f>
        <v>5325012</v>
      </c>
      <c r="N566" s="216">
        <f>M566/Лист2.1!G555</f>
        <v>2486</v>
      </c>
      <c r="O566" s="216">
        <v>2486</v>
      </c>
      <c r="P566" s="390"/>
      <c r="R566" s="76"/>
    </row>
    <row r="567" spans="1:18" ht="37.5" x14ac:dyDescent="0.3">
      <c r="A567" s="102" t="s">
        <v>1773</v>
      </c>
      <c r="B567" s="99" t="s">
        <v>1774</v>
      </c>
      <c r="C567" s="101">
        <v>1969</v>
      </c>
      <c r="D567" s="103"/>
      <c r="E567" s="267" t="s">
        <v>1920</v>
      </c>
      <c r="F567" s="255">
        <v>4</v>
      </c>
      <c r="G567" s="160">
        <v>4</v>
      </c>
      <c r="H567" s="241">
        <v>5918.1</v>
      </c>
      <c r="I567" s="235">
        <v>3953.9</v>
      </c>
      <c r="J567" s="87"/>
      <c r="K567" s="220">
        <v>136</v>
      </c>
      <c r="L567" s="99" t="s">
        <v>782</v>
      </c>
      <c r="M567" s="218">
        <f t="shared" ref="M567:M571" si="147">H567*O567</f>
        <v>12185367.9</v>
      </c>
      <c r="N567" s="216">
        <f t="shared" ref="N567:N571" si="148">M567/H567</f>
        <v>2059</v>
      </c>
      <c r="O567" s="216">
        <v>2059</v>
      </c>
      <c r="P567" s="390"/>
      <c r="R567" s="76"/>
    </row>
    <row r="568" spans="1:18" ht="37.5" x14ac:dyDescent="0.3">
      <c r="A568" s="102" t="s">
        <v>1775</v>
      </c>
      <c r="B568" s="99" t="s">
        <v>1776</v>
      </c>
      <c r="C568" s="101">
        <v>1967</v>
      </c>
      <c r="D568" s="103"/>
      <c r="E568" s="267" t="s">
        <v>1920</v>
      </c>
      <c r="F568" s="163">
        <v>5</v>
      </c>
      <c r="G568" s="165">
        <v>1</v>
      </c>
      <c r="H568" s="233">
        <v>4913.6000000000004</v>
      </c>
      <c r="I568" s="229">
        <v>3844.3</v>
      </c>
      <c r="J568" s="82"/>
      <c r="K568" s="220">
        <v>254</v>
      </c>
      <c r="L568" s="99" t="s">
        <v>782</v>
      </c>
      <c r="M568" s="218">
        <f t="shared" si="147"/>
        <v>10117102.4</v>
      </c>
      <c r="N568" s="216">
        <f t="shared" si="148"/>
        <v>2059</v>
      </c>
      <c r="O568" s="216">
        <v>2059</v>
      </c>
      <c r="P568" s="390"/>
      <c r="R568" s="76"/>
    </row>
    <row r="569" spans="1:18" ht="37.5" x14ac:dyDescent="0.3">
      <c r="A569" s="102" t="s">
        <v>1777</v>
      </c>
      <c r="B569" s="99" t="s">
        <v>1778</v>
      </c>
      <c r="C569" s="101">
        <v>1947</v>
      </c>
      <c r="D569" s="103"/>
      <c r="E569" s="267" t="s">
        <v>1920</v>
      </c>
      <c r="F569" s="164">
        <v>2</v>
      </c>
      <c r="G569" s="164">
        <v>2</v>
      </c>
      <c r="H569" s="222">
        <v>1019.6</v>
      </c>
      <c r="I569" s="223">
        <v>556</v>
      </c>
      <c r="J569" s="79"/>
      <c r="K569" s="220">
        <v>37</v>
      </c>
      <c r="L569" s="99" t="s">
        <v>782</v>
      </c>
      <c r="M569" s="218">
        <f t="shared" si="147"/>
        <v>2099356.4</v>
      </c>
      <c r="N569" s="216">
        <f t="shared" si="148"/>
        <v>2059</v>
      </c>
      <c r="O569" s="216">
        <v>2059</v>
      </c>
      <c r="P569" s="390"/>
      <c r="R569" s="76"/>
    </row>
    <row r="570" spans="1:18" ht="37.5" x14ac:dyDescent="0.3">
      <c r="A570" s="102" t="s">
        <v>1779</v>
      </c>
      <c r="B570" s="99" t="s">
        <v>1780</v>
      </c>
      <c r="C570" s="101">
        <v>1965</v>
      </c>
      <c r="D570" s="103"/>
      <c r="E570" s="267" t="s">
        <v>1920</v>
      </c>
      <c r="F570" s="224">
        <v>5</v>
      </c>
      <c r="G570" s="164">
        <v>2</v>
      </c>
      <c r="H570" s="221">
        <v>2178.8000000000002</v>
      </c>
      <c r="I570" s="225">
        <v>1612</v>
      </c>
      <c r="J570" s="80"/>
      <c r="K570" s="220">
        <v>75</v>
      </c>
      <c r="L570" s="99" t="s">
        <v>782</v>
      </c>
      <c r="M570" s="218">
        <f t="shared" si="147"/>
        <v>4486149.2</v>
      </c>
      <c r="N570" s="216">
        <f t="shared" si="148"/>
        <v>2059</v>
      </c>
      <c r="O570" s="216">
        <v>2059</v>
      </c>
      <c r="P570" s="390"/>
      <c r="R570" s="76"/>
    </row>
    <row r="571" spans="1:18" ht="37.5" x14ac:dyDescent="0.3">
      <c r="A571" s="392" t="s">
        <v>2029</v>
      </c>
      <c r="B571" s="393" t="s">
        <v>2030</v>
      </c>
      <c r="C571" s="20">
        <v>1967</v>
      </c>
      <c r="D571" s="455"/>
      <c r="E571" s="395" t="s">
        <v>1923</v>
      </c>
      <c r="F571" s="224">
        <v>5</v>
      </c>
      <c r="G571" s="164">
        <v>8</v>
      </c>
      <c r="H571" s="221">
        <v>7185.8</v>
      </c>
      <c r="I571" s="225">
        <v>5263</v>
      </c>
      <c r="J571" s="460"/>
      <c r="K571" s="220">
        <v>275</v>
      </c>
      <c r="L571" s="393" t="s">
        <v>782</v>
      </c>
      <c r="M571" s="218">
        <f t="shared" si="147"/>
        <v>14795562.200000001</v>
      </c>
      <c r="N571" s="398">
        <f t="shared" si="148"/>
        <v>2059</v>
      </c>
      <c r="O571" s="398">
        <v>2059</v>
      </c>
      <c r="P571" s="390"/>
      <c r="R571" s="76"/>
    </row>
    <row r="572" spans="1:18" s="282" customFormat="1" ht="37.5" x14ac:dyDescent="0.3">
      <c r="A572" s="102" t="s">
        <v>1781</v>
      </c>
      <c r="B572" s="99" t="s">
        <v>1782</v>
      </c>
      <c r="C572" s="101">
        <v>1995</v>
      </c>
      <c r="D572" s="103"/>
      <c r="E572" s="267" t="s">
        <v>1920</v>
      </c>
      <c r="F572" s="299">
        <v>6</v>
      </c>
      <c r="G572" s="284">
        <v>4</v>
      </c>
      <c r="H572" s="200">
        <v>4048.5</v>
      </c>
      <c r="I572" s="191">
        <v>2707.2</v>
      </c>
      <c r="J572" s="64"/>
      <c r="K572" s="216">
        <v>116</v>
      </c>
      <c r="L572" s="99" t="s">
        <v>769</v>
      </c>
      <c r="M572" s="218">
        <f>O572*Лист2.1!I561</f>
        <v>4554640</v>
      </c>
      <c r="N572" s="216">
        <f>M572/Лист2.1!I561</f>
        <v>1970</v>
      </c>
      <c r="O572" s="216">
        <v>1970</v>
      </c>
      <c r="P572" s="390"/>
      <c r="Q572" s="104"/>
      <c r="R572" s="104"/>
    </row>
    <row r="573" spans="1:18" s="282" customFormat="1" ht="37.5" x14ac:dyDescent="0.3">
      <c r="A573" s="102" t="s">
        <v>1783</v>
      </c>
      <c r="B573" s="99" t="s">
        <v>1784</v>
      </c>
      <c r="C573" s="101">
        <v>1997</v>
      </c>
      <c r="D573" s="103"/>
      <c r="E573" s="267" t="s">
        <v>1920</v>
      </c>
      <c r="F573" s="299">
        <v>5</v>
      </c>
      <c r="G573" s="284">
        <v>3</v>
      </c>
      <c r="H573" s="200">
        <v>2791.7</v>
      </c>
      <c r="I573" s="191">
        <v>2791.7</v>
      </c>
      <c r="J573" s="64"/>
      <c r="K573" s="216">
        <v>70</v>
      </c>
      <c r="L573" s="99" t="s">
        <v>769</v>
      </c>
      <c r="M573" s="218">
        <f>O573*Лист2.1!I562</f>
        <v>6928490</v>
      </c>
      <c r="N573" s="216">
        <f>M573/Лист2.1!I562</f>
        <v>1970</v>
      </c>
      <c r="O573" s="216">
        <v>1970</v>
      </c>
      <c r="P573" s="390"/>
      <c r="Q573" s="104"/>
      <c r="R573" s="104"/>
    </row>
    <row r="574" spans="1:18" s="282" customFormat="1" ht="37.5" x14ac:dyDescent="0.3">
      <c r="A574" s="102" t="s">
        <v>1785</v>
      </c>
      <c r="B574" s="99" t="s">
        <v>1786</v>
      </c>
      <c r="C574" s="101">
        <v>1917</v>
      </c>
      <c r="D574" s="103"/>
      <c r="E574" s="267" t="s">
        <v>1920</v>
      </c>
      <c r="F574" s="317">
        <v>2</v>
      </c>
      <c r="G574" s="270">
        <v>1</v>
      </c>
      <c r="H574" s="206">
        <v>306.39999999999998</v>
      </c>
      <c r="I574" s="197">
        <v>153.19999999999999</v>
      </c>
      <c r="J574" s="67"/>
      <c r="K574" s="216">
        <v>14</v>
      </c>
      <c r="L574" s="99" t="s">
        <v>769</v>
      </c>
      <c r="M574" s="218">
        <f>O574*Лист2.1!I563</f>
        <v>553570</v>
      </c>
      <c r="N574" s="216">
        <f>M574/Лист2.1!I563</f>
        <v>1970</v>
      </c>
      <c r="O574" s="216">
        <v>1970</v>
      </c>
      <c r="P574" s="390"/>
      <c r="Q574" s="104"/>
      <c r="R574" s="104"/>
    </row>
    <row r="575" spans="1:18" s="282" customFormat="1" ht="37.5" x14ac:dyDescent="0.3">
      <c r="A575" s="102" t="s">
        <v>1787</v>
      </c>
      <c r="B575" s="99" t="s">
        <v>1788</v>
      </c>
      <c r="C575" s="101">
        <v>1878</v>
      </c>
      <c r="D575" s="103"/>
      <c r="E575" s="267" t="s">
        <v>1926</v>
      </c>
      <c r="F575" s="299">
        <v>1</v>
      </c>
      <c r="G575" s="284">
        <v>1</v>
      </c>
      <c r="H575" s="200">
        <v>608.1</v>
      </c>
      <c r="I575" s="191">
        <v>304.10000000000002</v>
      </c>
      <c r="J575" s="64"/>
      <c r="K575" s="216">
        <v>36</v>
      </c>
      <c r="L575" s="99" t="s">
        <v>769</v>
      </c>
      <c r="M575" s="218">
        <f>O575*Лист2.1!I564</f>
        <v>1006670</v>
      </c>
      <c r="N575" s="216">
        <f>M575/Лист2.1!I564</f>
        <v>1970</v>
      </c>
      <c r="O575" s="216">
        <v>1970</v>
      </c>
      <c r="P575" s="390"/>
      <c r="Q575" s="104"/>
      <c r="R575" s="104"/>
    </row>
    <row r="576" spans="1:18" s="282" customFormat="1" ht="37.5" x14ac:dyDescent="0.3">
      <c r="A576" s="102" t="s">
        <v>1789</v>
      </c>
      <c r="B576" s="99" t="s">
        <v>1790</v>
      </c>
      <c r="C576" s="101">
        <v>1917</v>
      </c>
      <c r="D576" s="103"/>
      <c r="E576" s="267" t="s">
        <v>1920</v>
      </c>
      <c r="F576" s="299">
        <v>3</v>
      </c>
      <c r="G576" s="284">
        <v>2</v>
      </c>
      <c r="H576" s="200">
        <v>803.1</v>
      </c>
      <c r="I576" s="191">
        <v>803.1</v>
      </c>
      <c r="J576" s="64"/>
      <c r="K576" s="216">
        <v>32</v>
      </c>
      <c r="L576" s="99" t="s">
        <v>769</v>
      </c>
      <c r="M576" s="218">
        <f>O576*Лист2.1!I565</f>
        <v>1536600</v>
      </c>
      <c r="N576" s="216">
        <f>M576/Лист2.1!I565</f>
        <v>1970</v>
      </c>
      <c r="O576" s="216">
        <v>1970</v>
      </c>
      <c r="P576" s="390"/>
      <c r="Q576" s="104"/>
      <c r="R576" s="104"/>
    </row>
    <row r="577" spans="1:18" s="282" customFormat="1" x14ac:dyDescent="0.3">
      <c r="A577" s="102" t="s">
        <v>1791</v>
      </c>
      <c r="B577" s="99" t="s">
        <v>1792</v>
      </c>
      <c r="C577" s="101">
        <v>1917</v>
      </c>
      <c r="D577" s="103"/>
      <c r="E577" s="267" t="s">
        <v>1920</v>
      </c>
      <c r="F577" s="307">
        <v>2</v>
      </c>
      <c r="G577" s="300">
        <v>2</v>
      </c>
      <c r="H577" s="200">
        <v>1154.5</v>
      </c>
      <c r="I577" s="200">
        <v>1154.5</v>
      </c>
      <c r="J577" s="66"/>
      <c r="K577" s="216">
        <v>29</v>
      </c>
      <c r="L577" s="99" t="s">
        <v>769</v>
      </c>
      <c r="M577" s="218">
        <f>O577*Лист2.1!I566</f>
        <v>1319900</v>
      </c>
      <c r="N577" s="216">
        <f>M577/Лист2.1!I566</f>
        <v>1970</v>
      </c>
      <c r="O577" s="216">
        <v>1970</v>
      </c>
      <c r="P577" s="390"/>
      <c r="Q577" s="104"/>
      <c r="R577" s="104"/>
    </row>
    <row r="578" spans="1:18" s="282" customFormat="1" ht="37.5" x14ac:dyDescent="0.3">
      <c r="A578" s="102" t="s">
        <v>1793</v>
      </c>
      <c r="B578" s="99" t="s">
        <v>1794</v>
      </c>
      <c r="C578" s="101">
        <v>1930</v>
      </c>
      <c r="D578" s="103"/>
      <c r="E578" s="267" t="s">
        <v>1920</v>
      </c>
      <c r="F578" s="307">
        <v>5</v>
      </c>
      <c r="G578" s="300">
        <v>8</v>
      </c>
      <c r="H578" s="200">
        <v>5029</v>
      </c>
      <c r="I578" s="200">
        <v>3674.6</v>
      </c>
      <c r="J578" s="66"/>
      <c r="K578" s="216">
        <v>132</v>
      </c>
      <c r="L578" s="99" t="s">
        <v>769</v>
      </c>
      <c r="M578" s="218">
        <f>O578*Лист2.1!I567</f>
        <v>5586920</v>
      </c>
      <c r="N578" s="216">
        <f>M578/Лист2.1!I567</f>
        <v>1970</v>
      </c>
      <c r="O578" s="216">
        <v>1970</v>
      </c>
      <c r="P578" s="390"/>
      <c r="Q578" s="104"/>
      <c r="R578" s="104"/>
    </row>
    <row r="579" spans="1:18" x14ac:dyDescent="0.3">
      <c r="A579" s="102" t="s">
        <v>1795</v>
      </c>
      <c r="B579" s="99" t="s">
        <v>1796</v>
      </c>
      <c r="C579" s="101">
        <v>1951</v>
      </c>
      <c r="D579" s="103"/>
      <c r="E579" s="267" t="s">
        <v>1920</v>
      </c>
      <c r="F579" s="175">
        <v>3</v>
      </c>
      <c r="G579" s="175">
        <v>1</v>
      </c>
      <c r="H579" s="235">
        <v>585.4</v>
      </c>
      <c r="I579" s="229">
        <v>495.4</v>
      </c>
      <c r="J579" s="82"/>
      <c r="K579" s="220">
        <v>14</v>
      </c>
      <c r="L579" s="99" t="s">
        <v>768</v>
      </c>
      <c r="M579" s="218">
        <f>O579*Лист2.1!G568</f>
        <v>1827210</v>
      </c>
      <c r="N579" s="216">
        <f>M579/Лист2.1!G568</f>
        <v>2486</v>
      </c>
      <c r="O579" s="216">
        <v>2486</v>
      </c>
      <c r="P579" s="390"/>
      <c r="R579" s="76"/>
    </row>
    <row r="580" spans="1:18" ht="37.5" x14ac:dyDescent="0.3">
      <c r="A580" s="102" t="s">
        <v>1797</v>
      </c>
      <c r="B580" s="99" t="s">
        <v>1798</v>
      </c>
      <c r="C580" s="101">
        <v>1917</v>
      </c>
      <c r="D580" s="103"/>
      <c r="E580" s="267" t="s">
        <v>1920</v>
      </c>
      <c r="F580" s="253">
        <v>2</v>
      </c>
      <c r="G580" s="158">
        <v>1</v>
      </c>
      <c r="H580" s="233">
        <v>630.4</v>
      </c>
      <c r="I580" s="233">
        <v>315.3</v>
      </c>
      <c r="J580" s="84"/>
      <c r="K580" s="220">
        <v>40</v>
      </c>
      <c r="L580" s="99" t="s">
        <v>768</v>
      </c>
      <c r="M580" s="218">
        <f>O580*Лист2.1!G569</f>
        <v>1199246.3999999999</v>
      </c>
      <c r="N580" s="216">
        <f>M580/Лист2.1!G569</f>
        <v>2486</v>
      </c>
      <c r="O580" s="216">
        <v>2486</v>
      </c>
      <c r="P580" s="390"/>
      <c r="R580" s="76"/>
    </row>
    <row r="581" spans="1:18" ht="37.5" x14ac:dyDescent="0.3">
      <c r="A581" s="102" t="s">
        <v>1799</v>
      </c>
      <c r="B581" s="99" t="s">
        <v>1800</v>
      </c>
      <c r="C581" s="101">
        <v>1868</v>
      </c>
      <c r="D581" s="103"/>
      <c r="E581" s="267" t="s">
        <v>1920</v>
      </c>
      <c r="F581" s="231">
        <v>2</v>
      </c>
      <c r="G581" s="164">
        <v>1</v>
      </c>
      <c r="H581" s="232">
        <v>365.8</v>
      </c>
      <c r="I581" s="225">
        <v>121.9</v>
      </c>
      <c r="J581" s="80"/>
      <c r="K581" s="220">
        <v>20</v>
      </c>
      <c r="L581" s="99" t="s">
        <v>768</v>
      </c>
      <c r="M581" s="218">
        <f>O581*Лист2.1!G570</f>
        <v>520071.19999999995</v>
      </c>
      <c r="N581" s="216">
        <f>M581/Лист2.1!G570</f>
        <v>2486</v>
      </c>
      <c r="O581" s="216">
        <v>2486</v>
      </c>
      <c r="P581" s="390"/>
      <c r="R581" s="76"/>
    </row>
    <row r="582" spans="1:18" s="282" customFormat="1" x14ac:dyDescent="0.3">
      <c r="A582" s="102" t="s">
        <v>1801</v>
      </c>
      <c r="B582" s="99" t="s">
        <v>1802</v>
      </c>
      <c r="C582" s="101">
        <v>1917</v>
      </c>
      <c r="D582" s="103"/>
      <c r="E582" s="267" t="s">
        <v>1926</v>
      </c>
      <c r="F582" s="318">
        <v>2</v>
      </c>
      <c r="G582" s="270">
        <v>1</v>
      </c>
      <c r="H582" s="179">
        <v>186.9</v>
      </c>
      <c r="I582" s="197">
        <v>186.9</v>
      </c>
      <c r="J582" s="67"/>
      <c r="K582" s="216">
        <v>10</v>
      </c>
      <c r="L582" s="99" t="s">
        <v>769</v>
      </c>
      <c r="M582" s="218">
        <f>O582*Лист2.1!I571</f>
        <v>484620</v>
      </c>
      <c r="N582" s="216">
        <f>M582/Лист2.1!I571</f>
        <v>1970</v>
      </c>
      <c r="O582" s="216">
        <v>1970</v>
      </c>
      <c r="P582" s="390"/>
      <c r="Q582" s="104"/>
      <c r="R582" s="104"/>
    </row>
    <row r="583" spans="1:18" s="282" customFormat="1" ht="37.5" x14ac:dyDescent="0.3">
      <c r="A583" s="102" t="s">
        <v>1803</v>
      </c>
      <c r="B583" s="99" t="s">
        <v>1804</v>
      </c>
      <c r="C583" s="101">
        <v>1917</v>
      </c>
      <c r="D583" s="103"/>
      <c r="E583" s="267" t="s">
        <v>1920</v>
      </c>
      <c r="F583" s="269">
        <v>1</v>
      </c>
      <c r="G583" s="270">
        <v>1</v>
      </c>
      <c r="H583" s="179">
        <v>105.5</v>
      </c>
      <c r="I583" s="197">
        <v>105.5</v>
      </c>
      <c r="J583" s="67"/>
      <c r="K583" s="216">
        <v>2</v>
      </c>
      <c r="L583" s="99" t="s">
        <v>769</v>
      </c>
      <c r="M583" s="218">
        <f>O583*Лист2.1!I572</f>
        <v>555540</v>
      </c>
      <c r="N583" s="216">
        <f>M583/Лист2.1!I572</f>
        <v>1970</v>
      </c>
      <c r="O583" s="216">
        <v>1970</v>
      </c>
      <c r="P583" s="390"/>
      <c r="Q583" s="104"/>
      <c r="R583" s="104"/>
    </row>
    <row r="584" spans="1:18" s="282" customFormat="1" ht="37.5" x14ac:dyDescent="0.3">
      <c r="A584" s="102" t="s">
        <v>1805</v>
      </c>
      <c r="B584" s="99" t="s">
        <v>1806</v>
      </c>
      <c r="C584" s="101">
        <v>1878</v>
      </c>
      <c r="D584" s="103"/>
      <c r="E584" s="267" t="s">
        <v>1920</v>
      </c>
      <c r="F584" s="302">
        <v>2</v>
      </c>
      <c r="G584" s="300">
        <v>2</v>
      </c>
      <c r="H584" s="191">
        <v>965.6</v>
      </c>
      <c r="I584" s="208">
        <v>482.9</v>
      </c>
      <c r="J584" s="74"/>
      <c r="K584" s="216">
        <v>21</v>
      </c>
      <c r="L584" s="99" t="s">
        <v>769</v>
      </c>
      <c r="M584" s="218">
        <f>O584*Лист2.1!I573</f>
        <v>841190</v>
      </c>
      <c r="N584" s="216">
        <f>M584/Лист2.1!I573</f>
        <v>1970</v>
      </c>
      <c r="O584" s="216">
        <v>1970</v>
      </c>
      <c r="P584" s="390"/>
      <c r="Q584" s="104"/>
      <c r="R584" s="104"/>
    </row>
    <row r="585" spans="1:18" s="282" customFormat="1" ht="37.5" x14ac:dyDescent="0.3">
      <c r="A585" s="102" t="s">
        <v>1807</v>
      </c>
      <c r="B585" s="99" t="s">
        <v>1808</v>
      </c>
      <c r="C585" s="101">
        <v>1917</v>
      </c>
      <c r="D585" s="103"/>
      <c r="E585" s="267" t="s">
        <v>1926</v>
      </c>
      <c r="F585" s="284">
        <v>1</v>
      </c>
      <c r="G585" s="302">
        <v>1</v>
      </c>
      <c r="H585" s="193">
        <v>102.7</v>
      </c>
      <c r="I585" s="193">
        <v>51.4</v>
      </c>
      <c r="J585" s="71"/>
      <c r="K585" s="216">
        <v>20</v>
      </c>
      <c r="L585" s="99" t="s">
        <v>769</v>
      </c>
      <c r="M585" s="218">
        <f>O585*Лист2.1!I574</f>
        <v>220640</v>
      </c>
      <c r="N585" s="216">
        <f>M585/Лист2.1!I574</f>
        <v>1970</v>
      </c>
      <c r="O585" s="216">
        <v>1970</v>
      </c>
      <c r="P585" s="390"/>
      <c r="Q585" s="104"/>
      <c r="R585" s="104"/>
    </row>
    <row r="586" spans="1:18" s="282" customFormat="1" ht="37.5" x14ac:dyDescent="0.3">
      <c r="A586" s="102" t="s">
        <v>1809</v>
      </c>
      <c r="B586" s="99" t="s">
        <v>1810</v>
      </c>
      <c r="C586" s="101">
        <v>1917</v>
      </c>
      <c r="D586" s="103"/>
      <c r="E586" s="267" t="s">
        <v>1920</v>
      </c>
      <c r="F586" s="299">
        <v>1</v>
      </c>
      <c r="G586" s="284">
        <v>1</v>
      </c>
      <c r="H586" s="200">
        <v>102.7</v>
      </c>
      <c r="I586" s="191">
        <v>51.4</v>
      </c>
      <c r="J586" s="64"/>
      <c r="K586" s="216">
        <v>15</v>
      </c>
      <c r="L586" s="99" t="s">
        <v>769</v>
      </c>
      <c r="M586" s="218">
        <f>O586*Лист2.1!I575</f>
        <v>260040</v>
      </c>
      <c r="N586" s="216">
        <f>M586/Лист2.1!I575</f>
        <v>1970</v>
      </c>
      <c r="O586" s="216">
        <v>1970</v>
      </c>
      <c r="P586" s="390"/>
      <c r="Q586" s="104"/>
      <c r="R586" s="104"/>
    </row>
    <row r="587" spans="1:18" s="282" customFormat="1" x14ac:dyDescent="0.3">
      <c r="A587" s="102" t="s">
        <v>1811</v>
      </c>
      <c r="B587" s="99" t="s">
        <v>1812</v>
      </c>
      <c r="C587" s="101">
        <v>1898</v>
      </c>
      <c r="D587" s="103"/>
      <c r="E587" s="267" t="s">
        <v>1920</v>
      </c>
      <c r="F587" s="299">
        <v>2</v>
      </c>
      <c r="G587" s="284">
        <v>1</v>
      </c>
      <c r="H587" s="200">
        <v>189.7</v>
      </c>
      <c r="I587" s="191">
        <v>189.7</v>
      </c>
      <c r="J587" s="64"/>
      <c r="K587" s="216">
        <v>13</v>
      </c>
      <c r="L587" s="99" t="s">
        <v>769</v>
      </c>
      <c r="M587" s="218">
        <f>O587*Лист2.1!I576</f>
        <v>923930</v>
      </c>
      <c r="N587" s="216">
        <f>M587/Лист2.1!I576</f>
        <v>1970</v>
      </c>
      <c r="O587" s="216">
        <v>1970</v>
      </c>
      <c r="P587" s="390"/>
      <c r="Q587" s="104"/>
      <c r="R587" s="104"/>
    </row>
    <row r="588" spans="1:18" s="282" customFormat="1" ht="37.5" x14ac:dyDescent="0.3">
      <c r="A588" s="102" t="s">
        <v>1813</v>
      </c>
      <c r="B588" s="99" t="s">
        <v>1814</v>
      </c>
      <c r="C588" s="101">
        <v>1885</v>
      </c>
      <c r="D588" s="103"/>
      <c r="E588" s="267" t="s">
        <v>1920</v>
      </c>
      <c r="F588" s="284">
        <v>2</v>
      </c>
      <c r="G588" s="284">
        <v>3</v>
      </c>
      <c r="H588" s="191">
        <v>283.2</v>
      </c>
      <c r="I588" s="191">
        <v>141.69999999999999</v>
      </c>
      <c r="J588" s="64"/>
      <c r="K588" s="216">
        <v>16</v>
      </c>
      <c r="L588" s="99" t="s">
        <v>769</v>
      </c>
      <c r="M588" s="218">
        <f>O588*Лист2.1!I577</f>
        <v>1310050</v>
      </c>
      <c r="N588" s="216">
        <f>M588/Лист2.1!I577</f>
        <v>1970</v>
      </c>
      <c r="O588" s="216">
        <v>1970</v>
      </c>
      <c r="P588" s="390"/>
      <c r="Q588" s="104"/>
      <c r="R588" s="104"/>
    </row>
    <row r="589" spans="1:18" s="282" customFormat="1" ht="37.5" x14ac:dyDescent="0.3">
      <c r="A589" s="102" t="s">
        <v>1815</v>
      </c>
      <c r="B589" s="99" t="s">
        <v>1816</v>
      </c>
      <c r="C589" s="101">
        <v>1858</v>
      </c>
      <c r="D589" s="103"/>
      <c r="E589" s="267" t="s">
        <v>1920</v>
      </c>
      <c r="F589" s="302">
        <v>1</v>
      </c>
      <c r="G589" s="300">
        <v>1</v>
      </c>
      <c r="H589" s="191">
        <v>645.5</v>
      </c>
      <c r="I589" s="208">
        <v>327.8</v>
      </c>
      <c r="J589" s="74"/>
      <c r="K589" s="216">
        <v>20</v>
      </c>
      <c r="L589" s="99" t="s">
        <v>769</v>
      </c>
      <c r="M589" s="218">
        <f>O589*Лист2.1!I578</f>
        <v>868770</v>
      </c>
      <c r="N589" s="216">
        <f>M589/Лист2.1!I578</f>
        <v>1970</v>
      </c>
      <c r="O589" s="216">
        <v>1970</v>
      </c>
      <c r="P589" s="390"/>
      <c r="Q589" s="104"/>
      <c r="R589" s="104"/>
    </row>
    <row r="590" spans="1:18" s="282" customFormat="1" ht="37.5" x14ac:dyDescent="0.3">
      <c r="A590" s="392" t="s">
        <v>2031</v>
      </c>
      <c r="B590" s="393" t="s">
        <v>2032</v>
      </c>
      <c r="C590" s="274">
        <v>1888</v>
      </c>
      <c r="D590" s="455"/>
      <c r="E590" s="395" t="s">
        <v>1920</v>
      </c>
      <c r="F590" s="302">
        <v>2</v>
      </c>
      <c r="G590" s="300">
        <v>1</v>
      </c>
      <c r="H590" s="191">
        <v>1449.9</v>
      </c>
      <c r="I590" s="208">
        <v>725</v>
      </c>
      <c r="J590" s="461"/>
      <c r="K590" s="398">
        <v>20</v>
      </c>
      <c r="L590" s="393" t="s">
        <v>768</v>
      </c>
      <c r="M590" s="218">
        <f>O590*Лист2.1!G579</f>
        <v>303292</v>
      </c>
      <c r="N590" s="398">
        <f>M590/Лист2.1!G579</f>
        <v>2486</v>
      </c>
      <c r="O590" s="398">
        <v>2486</v>
      </c>
      <c r="P590" s="390"/>
      <c r="Q590" s="104"/>
      <c r="R590" s="104"/>
    </row>
    <row r="591" spans="1:18" s="282" customFormat="1" ht="37.5" x14ac:dyDescent="0.3">
      <c r="A591" s="102" t="s">
        <v>1817</v>
      </c>
      <c r="B591" s="99" t="s">
        <v>1818</v>
      </c>
      <c r="C591" s="101">
        <v>1930</v>
      </c>
      <c r="D591" s="103"/>
      <c r="E591" s="267" t="s">
        <v>1920</v>
      </c>
      <c r="F591" s="269">
        <v>3</v>
      </c>
      <c r="G591" s="270">
        <v>1</v>
      </c>
      <c r="H591" s="179">
        <v>879.3</v>
      </c>
      <c r="I591" s="197">
        <v>879.3</v>
      </c>
      <c r="J591" s="67"/>
      <c r="K591" s="216">
        <v>48</v>
      </c>
      <c r="L591" s="99" t="s">
        <v>769</v>
      </c>
      <c r="M591" s="218">
        <f>O591*Лист2.1!I580</f>
        <v>3644500</v>
      </c>
      <c r="N591" s="216">
        <f>M591/Лист2.1!I580</f>
        <v>1970</v>
      </c>
      <c r="O591" s="216">
        <v>1970</v>
      </c>
      <c r="P591" s="390"/>
      <c r="Q591" s="104"/>
      <c r="R591" s="104"/>
    </row>
    <row r="592" spans="1:18" s="282" customFormat="1" x14ac:dyDescent="0.3">
      <c r="A592" s="102" t="s">
        <v>1819</v>
      </c>
      <c r="B592" s="99" t="s">
        <v>1820</v>
      </c>
      <c r="C592" s="101">
        <v>1878</v>
      </c>
      <c r="D592" s="103"/>
      <c r="E592" s="267" t="s">
        <v>1920</v>
      </c>
      <c r="F592" s="269">
        <v>2</v>
      </c>
      <c r="G592" s="270">
        <v>1</v>
      </c>
      <c r="H592" s="179">
        <v>400.3</v>
      </c>
      <c r="I592" s="197">
        <v>400.3</v>
      </c>
      <c r="J592" s="67"/>
      <c r="K592" s="216">
        <v>25</v>
      </c>
      <c r="L592" s="99" t="s">
        <v>769</v>
      </c>
      <c r="M592" s="218">
        <f>O592*Лист2.1!I581</f>
        <v>1906960</v>
      </c>
      <c r="N592" s="216">
        <f>M592/Лист2.1!I581</f>
        <v>1970</v>
      </c>
      <c r="O592" s="216">
        <v>1970</v>
      </c>
      <c r="P592" s="390"/>
      <c r="Q592" s="104"/>
      <c r="R592" s="104"/>
    </row>
    <row r="593" spans="1:18" s="282" customFormat="1" x14ac:dyDescent="0.3">
      <c r="A593" s="102" t="s">
        <v>1821</v>
      </c>
      <c r="B593" s="99" t="s">
        <v>1822</v>
      </c>
      <c r="C593" s="101">
        <v>1917</v>
      </c>
      <c r="D593" s="103"/>
      <c r="E593" s="267" t="s">
        <v>1920</v>
      </c>
      <c r="F593" s="284">
        <v>4</v>
      </c>
      <c r="G593" s="303">
        <v>2</v>
      </c>
      <c r="H593" s="191">
        <v>4642.3</v>
      </c>
      <c r="I593" s="198">
        <v>3274.6</v>
      </c>
      <c r="J593" s="72"/>
      <c r="K593" s="216">
        <v>67</v>
      </c>
      <c r="L593" s="99" t="s">
        <v>769</v>
      </c>
      <c r="M593" s="218">
        <f>O593*Лист2.1!I582</f>
        <v>4225650</v>
      </c>
      <c r="N593" s="216">
        <f>M593/Лист2.1!I582</f>
        <v>1970</v>
      </c>
      <c r="O593" s="216">
        <v>1970</v>
      </c>
      <c r="P593" s="390"/>
      <c r="Q593" s="104"/>
      <c r="R593" s="104"/>
    </row>
    <row r="594" spans="1:18" s="282" customFormat="1" x14ac:dyDescent="0.3">
      <c r="A594" s="102" t="s">
        <v>1823</v>
      </c>
      <c r="B594" s="99" t="s">
        <v>1824</v>
      </c>
      <c r="C594" s="101">
        <v>1917</v>
      </c>
      <c r="D594" s="103"/>
      <c r="E594" s="267" t="s">
        <v>1920</v>
      </c>
      <c r="F594" s="319">
        <v>1</v>
      </c>
      <c r="G594" s="301">
        <v>1</v>
      </c>
      <c r="H594" s="182">
        <v>202.3</v>
      </c>
      <c r="I594" s="186">
        <v>202.3</v>
      </c>
      <c r="J594" s="69"/>
      <c r="K594" s="216">
        <v>6</v>
      </c>
      <c r="L594" s="99" t="s">
        <v>769</v>
      </c>
      <c r="M594" s="218">
        <f>O594*Лист2.1!I583</f>
        <v>1172150</v>
      </c>
      <c r="N594" s="216">
        <f>M594/Лист2.1!I583</f>
        <v>1970</v>
      </c>
      <c r="O594" s="216">
        <v>1970</v>
      </c>
      <c r="P594" s="390"/>
      <c r="Q594" s="104"/>
      <c r="R594" s="104"/>
    </row>
    <row r="595" spans="1:18" s="282" customFormat="1" ht="37.5" x14ac:dyDescent="0.3">
      <c r="A595" s="102" t="s">
        <v>1825</v>
      </c>
      <c r="B595" s="99" t="s">
        <v>1826</v>
      </c>
      <c r="C595" s="101">
        <v>1917</v>
      </c>
      <c r="D595" s="103"/>
      <c r="E595" s="267" t="s">
        <v>1920</v>
      </c>
      <c r="F595" s="284">
        <v>1</v>
      </c>
      <c r="G595" s="302">
        <v>1</v>
      </c>
      <c r="H595" s="193">
        <v>207</v>
      </c>
      <c r="I595" s="193">
        <v>103.5</v>
      </c>
      <c r="J595" s="71"/>
      <c r="K595" s="216">
        <v>10</v>
      </c>
      <c r="L595" s="99" t="s">
        <v>769</v>
      </c>
      <c r="M595" s="218">
        <f>O595*Лист2.1!I584</f>
        <v>419610</v>
      </c>
      <c r="N595" s="216">
        <f>M595/Лист2.1!I584</f>
        <v>1970</v>
      </c>
      <c r="O595" s="216">
        <v>1970</v>
      </c>
      <c r="P595" s="390"/>
      <c r="Q595" s="104"/>
      <c r="R595" s="104"/>
    </row>
    <row r="596" spans="1:18" s="282" customFormat="1" x14ac:dyDescent="0.3">
      <c r="A596" s="102" t="s">
        <v>1827</v>
      </c>
      <c r="B596" s="99" t="s">
        <v>1828</v>
      </c>
      <c r="C596" s="101">
        <v>1917</v>
      </c>
      <c r="D596" s="103"/>
      <c r="E596" s="267" t="s">
        <v>1920</v>
      </c>
      <c r="F596" s="301">
        <v>2</v>
      </c>
      <c r="G596" s="301">
        <v>1</v>
      </c>
      <c r="H596" s="201">
        <v>225.6</v>
      </c>
      <c r="I596" s="202">
        <v>225.6</v>
      </c>
      <c r="J596" s="73"/>
      <c r="K596" s="216">
        <v>6</v>
      </c>
      <c r="L596" s="99" t="s">
        <v>769</v>
      </c>
      <c r="M596" s="218">
        <f>O596*Лист2.1!I585</f>
        <v>409760</v>
      </c>
      <c r="N596" s="216">
        <f>M596/Лист2.1!I585</f>
        <v>1970</v>
      </c>
      <c r="O596" s="216">
        <v>1970</v>
      </c>
      <c r="P596" s="390"/>
      <c r="Q596" s="104"/>
      <c r="R596" s="104"/>
    </row>
    <row r="597" spans="1:18" s="282" customFormat="1" ht="37.5" x14ac:dyDescent="0.3">
      <c r="A597" s="102" t="s">
        <v>1829</v>
      </c>
      <c r="B597" s="99" t="s">
        <v>1830</v>
      </c>
      <c r="C597" s="101">
        <v>1917</v>
      </c>
      <c r="D597" s="103"/>
      <c r="E597" s="267" t="s">
        <v>1920</v>
      </c>
      <c r="F597" s="316">
        <v>2</v>
      </c>
      <c r="G597" s="284">
        <v>1</v>
      </c>
      <c r="H597" s="191">
        <v>183.8</v>
      </c>
      <c r="I597" s="191">
        <v>91.9</v>
      </c>
      <c r="J597" s="64"/>
      <c r="K597" s="216">
        <v>16</v>
      </c>
      <c r="L597" s="99" t="s">
        <v>769</v>
      </c>
      <c r="M597" s="218">
        <f>O597*Лист2.1!I586</f>
        <v>427490</v>
      </c>
      <c r="N597" s="216">
        <f>M597/Лист2.1!I586</f>
        <v>1970</v>
      </c>
      <c r="O597" s="216">
        <v>1970</v>
      </c>
      <c r="P597" s="390"/>
      <c r="Q597" s="104"/>
      <c r="R597" s="104"/>
    </row>
    <row r="598" spans="1:18" s="282" customFormat="1" ht="37.5" x14ac:dyDescent="0.3">
      <c r="A598" s="102" t="s">
        <v>1831</v>
      </c>
      <c r="B598" s="99" t="s">
        <v>1832</v>
      </c>
      <c r="C598" s="101">
        <v>1917</v>
      </c>
      <c r="D598" s="103"/>
      <c r="E598" s="267" t="s">
        <v>1920</v>
      </c>
      <c r="F598" s="284">
        <v>2</v>
      </c>
      <c r="G598" s="302">
        <v>1</v>
      </c>
      <c r="H598" s="193">
        <v>722.6</v>
      </c>
      <c r="I598" s="193">
        <v>722.6</v>
      </c>
      <c r="J598" s="71"/>
      <c r="K598" s="216">
        <v>14</v>
      </c>
      <c r="L598" s="99" t="s">
        <v>769</v>
      </c>
      <c r="M598" s="218">
        <f>O598*Лист2.1!I587</f>
        <v>2220190</v>
      </c>
      <c r="N598" s="216">
        <f>M598/Лист2.1!I587</f>
        <v>1970</v>
      </c>
      <c r="O598" s="216">
        <v>1970</v>
      </c>
      <c r="P598" s="390"/>
      <c r="Q598" s="104"/>
      <c r="R598" s="104"/>
    </row>
    <row r="599" spans="1:18" s="282" customFormat="1" ht="37.5" x14ac:dyDescent="0.3">
      <c r="A599" s="102" t="s">
        <v>1833</v>
      </c>
      <c r="B599" s="99" t="s">
        <v>1834</v>
      </c>
      <c r="C599" s="101">
        <v>1970</v>
      </c>
      <c r="D599" s="103"/>
      <c r="E599" s="267" t="s">
        <v>1920</v>
      </c>
      <c r="F599" s="284">
        <v>5</v>
      </c>
      <c r="G599" s="302">
        <v>4</v>
      </c>
      <c r="H599" s="193">
        <v>3541.3</v>
      </c>
      <c r="I599" s="193">
        <v>2717.7</v>
      </c>
      <c r="J599" s="71"/>
      <c r="K599" s="216">
        <v>80</v>
      </c>
      <c r="L599" s="99" t="s">
        <v>769</v>
      </c>
      <c r="M599" s="218">
        <f>O599*Лист2.1!I588</f>
        <v>3908480</v>
      </c>
      <c r="N599" s="216">
        <f>M599/Лист2.1!I588</f>
        <v>1970</v>
      </c>
      <c r="O599" s="216">
        <v>1970</v>
      </c>
      <c r="P599" s="390"/>
      <c r="Q599" s="104"/>
      <c r="R599" s="104"/>
    </row>
    <row r="600" spans="1:18" s="282" customFormat="1" ht="37.5" x14ac:dyDescent="0.3">
      <c r="A600" s="102" t="s">
        <v>1835</v>
      </c>
      <c r="B600" s="99" t="s">
        <v>1836</v>
      </c>
      <c r="C600" s="101">
        <v>1862</v>
      </c>
      <c r="D600" s="103"/>
      <c r="E600" s="267" t="s">
        <v>1920</v>
      </c>
      <c r="F600" s="283">
        <v>1</v>
      </c>
      <c r="G600" s="284">
        <v>1</v>
      </c>
      <c r="H600" s="191">
        <v>838.8</v>
      </c>
      <c r="I600" s="210">
        <v>279.60000000000002</v>
      </c>
      <c r="J600" s="75"/>
      <c r="K600" s="216">
        <v>20</v>
      </c>
      <c r="L600" s="99" t="s">
        <v>769</v>
      </c>
      <c r="M600" s="218">
        <f>O600*Лист2.1!I589</f>
        <v>1447950</v>
      </c>
      <c r="N600" s="216">
        <f>M600/Лист2.1!I589</f>
        <v>1970</v>
      </c>
      <c r="O600" s="216">
        <v>1970</v>
      </c>
      <c r="P600" s="390"/>
      <c r="Q600" s="104"/>
      <c r="R600" s="104"/>
    </row>
    <row r="601" spans="1:18" s="282" customFormat="1" ht="37.5" x14ac:dyDescent="0.3">
      <c r="A601" s="392" t="s">
        <v>2033</v>
      </c>
      <c r="B601" s="393" t="s">
        <v>2034</v>
      </c>
      <c r="C601" s="274">
        <v>1981</v>
      </c>
      <c r="D601" s="455"/>
      <c r="E601" s="395" t="s">
        <v>1919</v>
      </c>
      <c r="F601" s="283">
        <v>5</v>
      </c>
      <c r="G601" s="284">
        <v>4</v>
      </c>
      <c r="H601" s="191">
        <v>3790.3</v>
      </c>
      <c r="I601" s="210">
        <v>2716</v>
      </c>
      <c r="J601" s="457"/>
      <c r="K601" s="398">
        <v>150</v>
      </c>
      <c r="L601" s="393" t="s">
        <v>750</v>
      </c>
      <c r="M601" s="218">
        <f t="shared" ref="M601" si="149">H601*O601</f>
        <v>13967255.5</v>
      </c>
      <c r="N601" s="471">
        <f t="shared" ref="N601" si="150">M601/H601</f>
        <v>3685</v>
      </c>
      <c r="O601" s="471">
        <v>3685</v>
      </c>
      <c r="P601" s="390"/>
      <c r="Q601" s="104"/>
      <c r="R601" s="104"/>
    </row>
    <row r="602" spans="1:18" s="282" customFormat="1" ht="37.5" x14ac:dyDescent="0.3">
      <c r="A602" s="102" t="s">
        <v>1837</v>
      </c>
      <c r="B602" s="99" t="s">
        <v>1838</v>
      </c>
      <c r="C602" s="101">
        <v>1985</v>
      </c>
      <c r="D602" s="103"/>
      <c r="E602" s="267" t="s">
        <v>1919</v>
      </c>
      <c r="F602" s="284">
        <v>5</v>
      </c>
      <c r="G602" s="302">
        <v>3</v>
      </c>
      <c r="H602" s="193">
        <v>5432.9</v>
      </c>
      <c r="I602" s="193">
        <v>3441.8</v>
      </c>
      <c r="J602" s="289"/>
      <c r="K602" s="216">
        <v>156</v>
      </c>
      <c r="L602" s="99" t="s">
        <v>769</v>
      </c>
      <c r="M602" s="218">
        <f>O602*Лист2.1!I591</f>
        <v>4683084</v>
      </c>
      <c r="N602" s="216">
        <f>M602/Лист2.1!I591</f>
        <v>1970.0000000000002</v>
      </c>
      <c r="O602" s="216">
        <v>1970</v>
      </c>
      <c r="P602" s="390"/>
      <c r="Q602" s="104"/>
      <c r="R602" s="104"/>
    </row>
    <row r="603" spans="1:18" s="282" customFormat="1" ht="37.5" x14ac:dyDescent="0.3">
      <c r="A603" s="102" t="s">
        <v>1839</v>
      </c>
      <c r="B603" s="99" t="s">
        <v>1840</v>
      </c>
      <c r="C603" s="101">
        <v>1981</v>
      </c>
      <c r="D603" s="103"/>
      <c r="E603" s="267" t="s">
        <v>1920</v>
      </c>
      <c r="F603" s="284">
        <v>6</v>
      </c>
      <c r="G603" s="302">
        <v>2</v>
      </c>
      <c r="H603" s="193">
        <v>1924</v>
      </c>
      <c r="I603" s="193">
        <v>1334.6</v>
      </c>
      <c r="J603" s="289"/>
      <c r="K603" s="216">
        <v>67</v>
      </c>
      <c r="L603" s="99" t="s">
        <v>769</v>
      </c>
      <c r="M603" s="218">
        <f>O603*Лист2.1!I592</f>
        <v>2917570</v>
      </c>
      <c r="N603" s="216">
        <f>M603/Лист2.1!I592</f>
        <v>1970</v>
      </c>
      <c r="O603" s="216">
        <v>1970</v>
      </c>
      <c r="P603" s="390"/>
      <c r="Q603" s="104"/>
      <c r="R603" s="104"/>
    </row>
    <row r="604" spans="1:18" s="282" customFormat="1" ht="37.5" x14ac:dyDescent="0.3">
      <c r="A604" s="102" t="s">
        <v>1841</v>
      </c>
      <c r="B604" s="99" t="s">
        <v>1842</v>
      </c>
      <c r="C604" s="101">
        <v>1987</v>
      </c>
      <c r="D604" s="103"/>
      <c r="E604" s="267" t="s">
        <v>1919</v>
      </c>
      <c r="F604" s="307">
        <v>5</v>
      </c>
      <c r="G604" s="300">
        <v>3</v>
      </c>
      <c r="H604" s="210">
        <v>5359.5</v>
      </c>
      <c r="I604" s="200">
        <v>3392.39</v>
      </c>
      <c r="J604" s="295"/>
      <c r="K604" s="216">
        <v>157</v>
      </c>
      <c r="L604" s="99" t="s">
        <v>769</v>
      </c>
      <c r="M604" s="218">
        <f>O604*Лист2.1!I593</f>
        <v>4673234</v>
      </c>
      <c r="N604" s="216">
        <f>M604/Лист2.1!I593</f>
        <v>1970.0000000000002</v>
      </c>
      <c r="O604" s="216">
        <v>1970</v>
      </c>
      <c r="P604" s="390"/>
      <c r="Q604" s="104"/>
      <c r="R604" s="104"/>
    </row>
    <row r="605" spans="1:18" s="282" customFormat="1" ht="37.5" x14ac:dyDescent="0.3">
      <c r="A605" s="102" t="s">
        <v>1843</v>
      </c>
      <c r="B605" s="99" t="s">
        <v>1844</v>
      </c>
      <c r="C605" s="101">
        <v>1991</v>
      </c>
      <c r="D605" s="103"/>
      <c r="E605" s="267" t="s">
        <v>1919</v>
      </c>
      <c r="F605" s="269">
        <v>5</v>
      </c>
      <c r="G605" s="270">
        <v>2</v>
      </c>
      <c r="H605" s="179">
        <v>4673.6000000000004</v>
      </c>
      <c r="I605" s="197">
        <v>2803.4</v>
      </c>
      <c r="J605" s="292"/>
      <c r="K605" s="216">
        <v>122</v>
      </c>
      <c r="L605" s="99" t="s">
        <v>769</v>
      </c>
      <c r="M605" s="218">
        <f>O605*Лист2.1!I594</f>
        <v>4607042</v>
      </c>
      <c r="N605" s="216">
        <f>M605/Лист2.1!I594</f>
        <v>1970</v>
      </c>
      <c r="O605" s="216">
        <v>1970</v>
      </c>
      <c r="P605" s="390"/>
      <c r="Q605" s="104"/>
      <c r="R605" s="104"/>
    </row>
    <row r="606" spans="1:18" ht="37.5" x14ac:dyDescent="0.3">
      <c r="A606" s="102" t="s">
        <v>1845</v>
      </c>
      <c r="B606" s="99" t="s">
        <v>1846</v>
      </c>
      <c r="C606" s="101">
        <v>1917</v>
      </c>
      <c r="D606" s="103"/>
      <c r="E606" s="267" t="s">
        <v>1920</v>
      </c>
      <c r="F606" s="175">
        <v>2</v>
      </c>
      <c r="G606" s="165">
        <v>1</v>
      </c>
      <c r="H606" s="235">
        <v>226.3</v>
      </c>
      <c r="I606" s="229">
        <v>226.3</v>
      </c>
      <c r="J606" s="82"/>
      <c r="K606" s="220">
        <v>34</v>
      </c>
      <c r="L606" s="99" t="s">
        <v>768</v>
      </c>
      <c r="M606" s="218">
        <f>O606*Лист2.1!G595</f>
        <v>303292</v>
      </c>
      <c r="N606" s="216">
        <f>M606/Лист2.1!G595</f>
        <v>2486</v>
      </c>
      <c r="O606" s="216">
        <v>2486</v>
      </c>
      <c r="P606" s="390"/>
      <c r="R606" s="76"/>
    </row>
    <row r="607" spans="1:18" ht="37.5" x14ac:dyDescent="0.3">
      <c r="A607" s="102" t="s">
        <v>1847</v>
      </c>
      <c r="B607" s="99" t="s">
        <v>1848</v>
      </c>
      <c r="C607" s="101">
        <v>1917</v>
      </c>
      <c r="D607" s="103"/>
      <c r="E607" s="267" t="s">
        <v>1920</v>
      </c>
      <c r="F607" s="175">
        <v>2</v>
      </c>
      <c r="G607" s="165">
        <v>1</v>
      </c>
      <c r="H607" s="235">
        <v>125.3</v>
      </c>
      <c r="I607" s="229">
        <v>125.3</v>
      </c>
      <c r="J607" s="82"/>
      <c r="K607" s="220">
        <v>25</v>
      </c>
      <c r="L607" s="99" t="s">
        <v>768</v>
      </c>
      <c r="M607" s="218">
        <f>O607*Лист2.1!G596</f>
        <v>472340</v>
      </c>
      <c r="N607" s="216">
        <f>M607/Лист2.1!G596</f>
        <v>2486</v>
      </c>
      <c r="O607" s="216">
        <v>2486</v>
      </c>
      <c r="P607" s="390"/>
      <c r="R607" s="76"/>
    </row>
    <row r="608" spans="1:18" ht="37.5" x14ac:dyDescent="0.3">
      <c r="A608" s="102" t="s">
        <v>1849</v>
      </c>
      <c r="B608" s="99" t="s">
        <v>1850</v>
      </c>
      <c r="C608" s="101">
        <v>1917</v>
      </c>
      <c r="D608" s="103"/>
      <c r="E608" s="267" t="s">
        <v>1926</v>
      </c>
      <c r="F608" s="175">
        <v>2</v>
      </c>
      <c r="G608" s="165">
        <v>1</v>
      </c>
      <c r="H608" s="235">
        <v>279.10000000000002</v>
      </c>
      <c r="I608" s="229">
        <v>279.10000000000002</v>
      </c>
      <c r="J608" s="82"/>
      <c r="K608" s="220">
        <v>14</v>
      </c>
      <c r="L608" s="99" t="s">
        <v>768</v>
      </c>
      <c r="M608" s="218">
        <f>O608*Лист2.1!G597</f>
        <v>653818</v>
      </c>
      <c r="N608" s="216">
        <f>M608/Лист2.1!G597</f>
        <v>2486</v>
      </c>
      <c r="O608" s="216">
        <v>2486</v>
      </c>
      <c r="P608" s="390"/>
      <c r="R608" s="76"/>
    </row>
    <row r="609" spans="1:18" ht="37.5" x14ac:dyDescent="0.3">
      <c r="A609" s="102" t="s">
        <v>1851</v>
      </c>
      <c r="B609" s="99" t="s">
        <v>1852</v>
      </c>
      <c r="C609" s="101">
        <v>1917</v>
      </c>
      <c r="D609" s="103"/>
      <c r="E609" s="267" t="s">
        <v>1926</v>
      </c>
      <c r="F609" s="242">
        <v>2</v>
      </c>
      <c r="G609" s="155">
        <v>1</v>
      </c>
      <c r="H609" s="244">
        <v>270.89999999999998</v>
      </c>
      <c r="I609" s="239">
        <v>270.89999999999998</v>
      </c>
      <c r="J609" s="86"/>
      <c r="K609" s="220">
        <v>12</v>
      </c>
      <c r="L609" s="99" t="s">
        <v>768</v>
      </c>
      <c r="M609" s="218">
        <f>O609*Лист2.1!G598</f>
        <v>559350</v>
      </c>
      <c r="N609" s="216">
        <f>M609/Лист2.1!G598</f>
        <v>2486</v>
      </c>
      <c r="O609" s="216">
        <v>2486</v>
      </c>
      <c r="P609" s="390"/>
      <c r="R609" s="76"/>
    </row>
    <row r="610" spans="1:18" ht="37.5" x14ac:dyDescent="0.3">
      <c r="A610" s="102" t="s">
        <v>1853</v>
      </c>
      <c r="B610" s="99" t="s">
        <v>1854</v>
      </c>
      <c r="C610" s="101">
        <v>1917</v>
      </c>
      <c r="D610" s="103"/>
      <c r="E610" s="267" t="s">
        <v>1920</v>
      </c>
      <c r="F610" s="163">
        <v>2</v>
      </c>
      <c r="G610" s="165">
        <v>1</v>
      </c>
      <c r="H610" s="234">
        <v>178.6</v>
      </c>
      <c r="I610" s="234">
        <v>178.6</v>
      </c>
      <c r="J610" s="85"/>
      <c r="K610" s="220">
        <v>15</v>
      </c>
      <c r="L610" s="99" t="s">
        <v>768</v>
      </c>
      <c r="M610" s="218">
        <f>O610*Лист2.1!G599</f>
        <v>1250458</v>
      </c>
      <c r="N610" s="216">
        <f>M610/Лист2.1!G599</f>
        <v>2486</v>
      </c>
      <c r="O610" s="216">
        <v>2486</v>
      </c>
      <c r="P610" s="390"/>
      <c r="R610" s="76"/>
    </row>
    <row r="611" spans="1:18" ht="37.5" x14ac:dyDescent="0.3">
      <c r="A611" s="102" t="s">
        <v>1855</v>
      </c>
      <c r="B611" s="99" t="s">
        <v>1856</v>
      </c>
      <c r="C611" s="101">
        <v>1917</v>
      </c>
      <c r="D611" s="103"/>
      <c r="E611" s="267" t="s">
        <v>1920</v>
      </c>
      <c r="F611" s="163">
        <v>2</v>
      </c>
      <c r="G611" s="165">
        <v>2</v>
      </c>
      <c r="H611" s="234">
        <v>532</v>
      </c>
      <c r="I611" s="234">
        <v>532</v>
      </c>
      <c r="J611" s="85"/>
      <c r="K611" s="220">
        <v>29</v>
      </c>
      <c r="L611" s="99" t="s">
        <v>768</v>
      </c>
      <c r="M611" s="218">
        <f>O611*Лист2.1!G600</f>
        <v>1695452</v>
      </c>
      <c r="N611" s="216">
        <f>M611/Лист2.1!G600</f>
        <v>2486</v>
      </c>
      <c r="O611" s="216">
        <v>2486</v>
      </c>
      <c r="P611" s="390"/>
      <c r="R611" s="76"/>
    </row>
    <row r="612" spans="1:18" ht="37.5" x14ac:dyDescent="0.3">
      <c r="A612" s="102" t="s">
        <v>1857</v>
      </c>
      <c r="B612" s="99" t="s">
        <v>1858</v>
      </c>
      <c r="C612" s="101">
        <v>1910</v>
      </c>
      <c r="D612" s="103"/>
      <c r="E612" s="267" t="s">
        <v>1920</v>
      </c>
      <c r="F612" s="253">
        <v>2</v>
      </c>
      <c r="G612" s="158">
        <v>1</v>
      </c>
      <c r="H612" s="233">
        <v>128.30000000000001</v>
      </c>
      <c r="I612" s="233">
        <v>128.30000000000001</v>
      </c>
      <c r="J612" s="84"/>
      <c r="K612" s="220">
        <v>5</v>
      </c>
      <c r="L612" s="99" t="s">
        <v>768</v>
      </c>
      <c r="M612" s="218">
        <f>O612*Лист2.1!G601</f>
        <v>449966</v>
      </c>
      <c r="N612" s="216">
        <f>M612/Лист2.1!G601</f>
        <v>2486</v>
      </c>
      <c r="O612" s="216">
        <v>2486</v>
      </c>
      <c r="P612" s="390"/>
      <c r="R612" s="76"/>
    </row>
    <row r="613" spans="1:18" ht="37.5" x14ac:dyDescent="0.3">
      <c r="A613" s="102" t="s">
        <v>1859</v>
      </c>
      <c r="B613" s="99" t="s">
        <v>1860</v>
      </c>
      <c r="C613" s="101">
        <v>1889</v>
      </c>
      <c r="D613" s="103"/>
      <c r="E613" s="267" t="s">
        <v>1920</v>
      </c>
      <c r="F613" s="165">
        <v>2</v>
      </c>
      <c r="G613" s="158">
        <v>1</v>
      </c>
      <c r="H613" s="233">
        <v>310</v>
      </c>
      <c r="I613" s="233">
        <v>310</v>
      </c>
      <c r="J613" s="84"/>
      <c r="K613" s="220">
        <v>18</v>
      </c>
      <c r="L613" s="99" t="s">
        <v>768</v>
      </c>
      <c r="M613" s="218">
        <f>O613*Лист2.1!G602</f>
        <v>1056550</v>
      </c>
      <c r="N613" s="216">
        <f>M613/Лист2.1!G602</f>
        <v>2486</v>
      </c>
      <c r="O613" s="216">
        <v>2486</v>
      </c>
      <c r="P613" s="390"/>
      <c r="R613" s="76"/>
    </row>
    <row r="614" spans="1:18" s="282" customFormat="1" ht="37.5" x14ac:dyDescent="0.3">
      <c r="A614" s="102" t="s">
        <v>1861</v>
      </c>
      <c r="B614" s="99" t="s">
        <v>1862</v>
      </c>
      <c r="C614" s="101">
        <v>1973</v>
      </c>
      <c r="D614" s="103"/>
      <c r="E614" s="267" t="s">
        <v>1920</v>
      </c>
      <c r="F614" s="299">
        <v>6</v>
      </c>
      <c r="G614" s="284">
        <v>1</v>
      </c>
      <c r="H614" s="200">
        <v>2540.6999999999998</v>
      </c>
      <c r="I614" s="191">
        <v>2540.6999999999998</v>
      </c>
      <c r="J614" s="64"/>
      <c r="K614" s="216">
        <v>52</v>
      </c>
      <c r="L614" s="99" t="s">
        <v>769</v>
      </c>
      <c r="M614" s="218">
        <f>O614*Лист2.1!I603</f>
        <v>3230800</v>
      </c>
      <c r="N614" s="216">
        <f>M614/Лист2.1!I603</f>
        <v>1970</v>
      </c>
      <c r="O614" s="216">
        <v>1970</v>
      </c>
      <c r="P614" s="390"/>
      <c r="Q614" s="104"/>
      <c r="R614" s="104"/>
    </row>
    <row r="615" spans="1:18" s="282" customFormat="1" ht="37.5" x14ac:dyDescent="0.3">
      <c r="A615" s="102" t="s">
        <v>1863</v>
      </c>
      <c r="B615" s="99" t="s">
        <v>1864</v>
      </c>
      <c r="C615" s="101">
        <v>1973</v>
      </c>
      <c r="D615" s="103"/>
      <c r="E615" s="267" t="s">
        <v>1920</v>
      </c>
      <c r="F615" s="284">
        <v>6</v>
      </c>
      <c r="G615" s="303">
        <v>1</v>
      </c>
      <c r="H615" s="191">
        <v>2532.3000000000002</v>
      </c>
      <c r="I615" s="182">
        <v>2532.3000000000002</v>
      </c>
      <c r="J615" s="68"/>
      <c r="K615" s="216">
        <v>50</v>
      </c>
      <c r="L615" s="99" t="s">
        <v>782</v>
      </c>
      <c r="M615" s="218">
        <f t="shared" ref="M615:M616" si="151">H615*O615</f>
        <v>5214005.7</v>
      </c>
      <c r="N615" s="216">
        <f t="shared" ref="N615" si="152">M615/H615</f>
        <v>2059</v>
      </c>
      <c r="O615" s="216">
        <v>2059</v>
      </c>
      <c r="P615" s="390"/>
      <c r="Q615" s="104"/>
      <c r="R615" s="104"/>
    </row>
    <row r="616" spans="1:18" s="282" customFormat="1" ht="37.5" x14ac:dyDescent="0.3">
      <c r="A616" s="102" t="s">
        <v>1865</v>
      </c>
      <c r="B616" s="99" t="s">
        <v>1866</v>
      </c>
      <c r="C616" s="101">
        <v>1969</v>
      </c>
      <c r="D616" s="103"/>
      <c r="E616" s="267" t="s">
        <v>1920</v>
      </c>
      <c r="F616" s="302">
        <v>6</v>
      </c>
      <c r="G616" s="303">
        <v>1</v>
      </c>
      <c r="H616" s="193">
        <v>1320.8</v>
      </c>
      <c r="I616" s="191">
        <v>1000.7</v>
      </c>
      <c r="J616" s="64"/>
      <c r="K616" s="216">
        <v>57</v>
      </c>
      <c r="L616" s="338" t="s">
        <v>769</v>
      </c>
      <c r="M616" s="218">
        <f t="shared" si="151"/>
        <v>990600</v>
      </c>
      <c r="N616" s="467">
        <f>M616/Лист2.1!I605</f>
        <v>750</v>
      </c>
      <c r="O616" s="216">
        <v>750</v>
      </c>
      <c r="P616" s="390"/>
      <c r="Q616" s="104"/>
      <c r="R616" s="104"/>
    </row>
    <row r="617" spans="1:18" s="282" customFormat="1" ht="37.5" x14ac:dyDescent="0.3">
      <c r="A617" s="102" t="s">
        <v>1867</v>
      </c>
      <c r="B617" s="99" t="s">
        <v>1868</v>
      </c>
      <c r="C617" s="101">
        <v>1961</v>
      </c>
      <c r="D617" s="103"/>
      <c r="E617" s="267" t="s">
        <v>1920</v>
      </c>
      <c r="F617" s="302">
        <v>5</v>
      </c>
      <c r="G617" s="300">
        <v>2</v>
      </c>
      <c r="H617" s="191">
        <v>2079.4</v>
      </c>
      <c r="I617" s="200">
        <v>2079.4</v>
      </c>
      <c r="J617" s="66"/>
      <c r="K617" s="216">
        <v>52</v>
      </c>
      <c r="L617" s="99" t="s">
        <v>769</v>
      </c>
      <c r="M617" s="218">
        <f>O617*Лист2.1!I606</f>
        <v>4146850</v>
      </c>
      <c r="N617" s="216">
        <f>M617/Лист2.1!I606</f>
        <v>1970</v>
      </c>
      <c r="O617" s="216">
        <v>1970</v>
      </c>
      <c r="P617" s="390"/>
      <c r="Q617" s="104"/>
      <c r="R617" s="104"/>
    </row>
    <row r="618" spans="1:18" s="282" customFormat="1" ht="37.5" x14ac:dyDescent="0.3">
      <c r="A618" s="102" t="s">
        <v>1869</v>
      </c>
      <c r="B618" s="99" t="s">
        <v>1870</v>
      </c>
      <c r="C618" s="101">
        <v>1890</v>
      </c>
      <c r="D618" s="103"/>
      <c r="E618" s="267" t="s">
        <v>1920</v>
      </c>
      <c r="F618" s="283" t="s">
        <v>1936</v>
      </c>
      <c r="G618" s="284">
        <v>2</v>
      </c>
      <c r="H618" s="191">
        <v>1054.5</v>
      </c>
      <c r="I618" s="210">
        <v>1054.5</v>
      </c>
      <c r="J618" s="75"/>
      <c r="K618" s="216">
        <v>34</v>
      </c>
      <c r="L618" s="99" t="s">
        <v>782</v>
      </c>
      <c r="M618" s="218">
        <f t="shared" ref="M618" si="153">H618*O618</f>
        <v>2171215.5</v>
      </c>
      <c r="N618" s="216">
        <f t="shared" ref="N618" si="154">M618/H618</f>
        <v>2059</v>
      </c>
      <c r="O618" s="216">
        <v>2059</v>
      </c>
      <c r="P618" s="390"/>
      <c r="Q618" s="104"/>
      <c r="R618" s="104"/>
    </row>
    <row r="619" spans="1:18" s="282" customFormat="1" ht="37.5" x14ac:dyDescent="0.3">
      <c r="A619" s="102" t="s">
        <v>1871</v>
      </c>
      <c r="B619" s="99" t="s">
        <v>1872</v>
      </c>
      <c r="C619" s="101">
        <v>1958</v>
      </c>
      <c r="D619" s="103"/>
      <c r="E619" s="267" t="s">
        <v>1920</v>
      </c>
      <c r="F619" s="283">
        <v>5</v>
      </c>
      <c r="G619" s="284">
        <v>1</v>
      </c>
      <c r="H619" s="191">
        <v>1449</v>
      </c>
      <c r="I619" s="210">
        <v>1449</v>
      </c>
      <c r="J619" s="75"/>
      <c r="K619" s="216">
        <v>31</v>
      </c>
      <c r="L619" s="99" t="s">
        <v>769</v>
      </c>
      <c r="M619" s="218">
        <f>O619*Лист2.1!I608</f>
        <v>2647680</v>
      </c>
      <c r="N619" s="216">
        <f>M619/Лист2.1!I608</f>
        <v>1970</v>
      </c>
      <c r="O619" s="216">
        <v>1970</v>
      </c>
      <c r="P619" s="390"/>
      <c r="Q619" s="104"/>
      <c r="R619" s="104"/>
    </row>
    <row r="620" spans="1:18" s="282" customFormat="1" ht="56.25" x14ac:dyDescent="0.3">
      <c r="A620" s="102" t="s">
        <v>1873</v>
      </c>
      <c r="B620" s="99" t="s">
        <v>1874</v>
      </c>
      <c r="C620" s="101">
        <v>1917</v>
      </c>
      <c r="D620" s="103"/>
      <c r="E620" s="267" t="s">
        <v>1920</v>
      </c>
      <c r="F620" s="283">
        <v>2</v>
      </c>
      <c r="G620" s="284">
        <v>2</v>
      </c>
      <c r="H620" s="191">
        <v>1183.3</v>
      </c>
      <c r="I620" s="210">
        <v>394.4</v>
      </c>
      <c r="J620" s="75"/>
      <c r="K620" s="216">
        <v>51</v>
      </c>
      <c r="L620" s="99" t="s">
        <v>769</v>
      </c>
      <c r="M620" s="218">
        <f>O620*Лист2.1!I609</f>
        <v>1048040</v>
      </c>
      <c r="N620" s="216">
        <f>M620/Лист2.1!I609</f>
        <v>1970</v>
      </c>
      <c r="O620" s="216">
        <v>1970</v>
      </c>
      <c r="P620" s="390"/>
      <c r="Q620" s="104"/>
      <c r="R620" s="104"/>
    </row>
    <row r="621" spans="1:18" ht="37.5" x14ac:dyDescent="0.3">
      <c r="A621" s="102" t="s">
        <v>1875</v>
      </c>
      <c r="B621" s="99" t="s">
        <v>1876</v>
      </c>
      <c r="C621" s="101">
        <v>1917</v>
      </c>
      <c r="D621" s="103"/>
      <c r="E621" s="267" t="s">
        <v>1920</v>
      </c>
      <c r="F621" s="175">
        <v>2</v>
      </c>
      <c r="G621" s="165">
        <v>1</v>
      </c>
      <c r="H621" s="229">
        <v>713.2</v>
      </c>
      <c r="I621" s="246">
        <v>713.2</v>
      </c>
      <c r="J621" s="89"/>
      <c r="K621" s="220">
        <v>32</v>
      </c>
      <c r="L621" s="99" t="s">
        <v>768</v>
      </c>
      <c r="M621" s="218">
        <f>O621*Лист2.1!G610</f>
        <v>1894332</v>
      </c>
      <c r="N621" s="216">
        <f>M621/Лист2.1!G610</f>
        <v>2486</v>
      </c>
      <c r="O621" s="216">
        <v>2486</v>
      </c>
      <c r="P621" s="390"/>
      <c r="R621" s="76"/>
    </row>
    <row r="622" spans="1:18" ht="48.75" customHeight="1" x14ac:dyDescent="0.3">
      <c r="A622" s="102" t="s">
        <v>1877</v>
      </c>
      <c r="B622" s="99" t="s">
        <v>1878</v>
      </c>
      <c r="C622" s="101">
        <v>1948</v>
      </c>
      <c r="D622" s="103"/>
      <c r="E622" s="267" t="s">
        <v>1920</v>
      </c>
      <c r="F622" s="175">
        <v>2</v>
      </c>
      <c r="G622" s="165">
        <v>2</v>
      </c>
      <c r="H622" s="229">
        <v>934.8</v>
      </c>
      <c r="I622" s="246">
        <v>934.8</v>
      </c>
      <c r="J622" s="89"/>
      <c r="K622" s="220">
        <v>47</v>
      </c>
      <c r="L622" s="99" t="s">
        <v>782</v>
      </c>
      <c r="M622" s="218">
        <f t="shared" ref="M622:M626" si="155">H622*O622</f>
        <v>1924753.2</v>
      </c>
      <c r="N622" s="216">
        <f t="shared" ref="N622:N626" si="156">M622/H622</f>
        <v>2059</v>
      </c>
      <c r="O622" s="216">
        <v>2059</v>
      </c>
      <c r="P622" s="390"/>
      <c r="R622" s="76"/>
    </row>
    <row r="623" spans="1:18" ht="48" customHeight="1" x14ac:dyDescent="0.3">
      <c r="A623" s="102" t="s">
        <v>1879</v>
      </c>
      <c r="B623" s="99" t="s">
        <v>1880</v>
      </c>
      <c r="C623" s="101">
        <v>1968</v>
      </c>
      <c r="D623" s="103"/>
      <c r="E623" s="267" t="s">
        <v>1920</v>
      </c>
      <c r="F623" s="175">
        <v>5</v>
      </c>
      <c r="G623" s="165">
        <v>8</v>
      </c>
      <c r="H623" s="229">
        <v>2703</v>
      </c>
      <c r="I623" s="246">
        <v>2703</v>
      </c>
      <c r="J623" s="89"/>
      <c r="K623" s="220">
        <v>289</v>
      </c>
      <c r="L623" s="99" t="s">
        <v>782</v>
      </c>
      <c r="M623" s="218">
        <f t="shared" si="155"/>
        <v>5565477</v>
      </c>
      <c r="N623" s="216">
        <f t="shared" si="156"/>
        <v>2059</v>
      </c>
      <c r="O623" s="216">
        <v>2059</v>
      </c>
      <c r="P623" s="390"/>
      <c r="R623" s="76"/>
    </row>
    <row r="624" spans="1:18" s="282" customFormat="1" ht="49.5" customHeight="1" x14ac:dyDescent="0.3">
      <c r="A624" s="102" t="s">
        <v>1881</v>
      </c>
      <c r="B624" s="99" t="s">
        <v>1882</v>
      </c>
      <c r="C624" s="101">
        <v>1980</v>
      </c>
      <c r="D624" s="103"/>
      <c r="E624" s="267" t="s">
        <v>1920</v>
      </c>
      <c r="F624" s="283">
        <v>9</v>
      </c>
      <c r="G624" s="284">
        <v>5</v>
      </c>
      <c r="H624" s="191">
        <v>12864.5</v>
      </c>
      <c r="I624" s="210">
        <v>12864.5</v>
      </c>
      <c r="J624" s="89"/>
      <c r="K624" s="216">
        <v>538</v>
      </c>
      <c r="L624" s="99" t="s">
        <v>782</v>
      </c>
      <c r="M624" s="218">
        <f t="shared" si="155"/>
        <v>26488005.5</v>
      </c>
      <c r="N624" s="216">
        <f t="shared" si="156"/>
        <v>2059</v>
      </c>
      <c r="O624" s="216">
        <v>2059</v>
      </c>
      <c r="P624" s="390"/>
      <c r="Q624" s="104"/>
      <c r="R624" s="104"/>
    </row>
    <row r="625" spans="1:18" ht="49.5" customHeight="1" x14ac:dyDescent="0.3">
      <c r="A625" s="102" t="s">
        <v>1883</v>
      </c>
      <c r="B625" s="99" t="s">
        <v>1884</v>
      </c>
      <c r="C625" s="101">
        <v>1987</v>
      </c>
      <c r="D625" s="103"/>
      <c r="E625" s="267" t="s">
        <v>1920</v>
      </c>
      <c r="F625" s="175">
        <v>9</v>
      </c>
      <c r="G625" s="165">
        <v>5</v>
      </c>
      <c r="H625" s="229">
        <v>11246.1</v>
      </c>
      <c r="I625" s="246">
        <v>11246.1</v>
      </c>
      <c r="J625" s="89"/>
      <c r="K625" s="220">
        <v>512</v>
      </c>
      <c r="L625" s="99" t="s">
        <v>782</v>
      </c>
      <c r="M625" s="218">
        <f t="shared" si="155"/>
        <v>23155719.900000002</v>
      </c>
      <c r="N625" s="216">
        <f t="shared" si="156"/>
        <v>2059</v>
      </c>
      <c r="O625" s="216">
        <v>2059</v>
      </c>
      <c r="P625" s="390"/>
      <c r="R625" s="76"/>
    </row>
    <row r="626" spans="1:18" ht="48.75" customHeight="1" x14ac:dyDescent="0.3">
      <c r="A626" s="102" t="s">
        <v>1885</v>
      </c>
      <c r="B626" s="99" t="s">
        <v>1886</v>
      </c>
      <c r="C626" s="101">
        <v>1948</v>
      </c>
      <c r="D626" s="103"/>
      <c r="E626" s="267" t="s">
        <v>1926</v>
      </c>
      <c r="F626" s="175">
        <v>2</v>
      </c>
      <c r="G626" s="165">
        <v>2</v>
      </c>
      <c r="H626" s="235">
        <v>638.6</v>
      </c>
      <c r="I626" s="229">
        <v>638.6</v>
      </c>
      <c r="J626" s="82"/>
      <c r="K626" s="220">
        <v>33</v>
      </c>
      <c r="L626" s="99" t="s">
        <v>782</v>
      </c>
      <c r="M626" s="218">
        <f t="shared" si="155"/>
        <v>1314877.4000000001</v>
      </c>
      <c r="N626" s="216">
        <f t="shared" si="156"/>
        <v>2059</v>
      </c>
      <c r="O626" s="216">
        <v>2059</v>
      </c>
      <c r="P626" s="390"/>
      <c r="R626" s="76"/>
    </row>
    <row r="627" spans="1:18" ht="56.25" x14ac:dyDescent="0.3">
      <c r="A627" s="102" t="s">
        <v>1887</v>
      </c>
      <c r="B627" s="99" t="s">
        <v>1888</v>
      </c>
      <c r="C627" s="101">
        <v>1955</v>
      </c>
      <c r="D627" s="103"/>
      <c r="E627" s="267" t="s">
        <v>1920</v>
      </c>
      <c r="F627" s="176">
        <v>3</v>
      </c>
      <c r="G627" s="163">
        <v>3</v>
      </c>
      <c r="H627" s="233">
        <v>1861.2</v>
      </c>
      <c r="I627" s="229">
        <v>1861.2</v>
      </c>
      <c r="J627" s="82"/>
      <c r="K627" s="220">
        <v>74</v>
      </c>
      <c r="L627" s="99" t="s">
        <v>768</v>
      </c>
      <c r="M627" s="218">
        <f>O627*Лист2.1!G616</f>
        <v>3244230</v>
      </c>
      <c r="N627" s="216">
        <f>M627/Лист2.1!G616</f>
        <v>2486</v>
      </c>
      <c r="O627" s="216">
        <v>2486</v>
      </c>
      <c r="P627" s="390"/>
      <c r="R627" s="76"/>
    </row>
    <row r="628" spans="1:18" ht="56.25" x14ac:dyDescent="0.3">
      <c r="A628" s="102" t="s">
        <v>1889</v>
      </c>
      <c r="B628" s="99" t="s">
        <v>1890</v>
      </c>
      <c r="C628" s="101">
        <v>1954</v>
      </c>
      <c r="D628" s="103"/>
      <c r="E628" s="267" t="s">
        <v>1920</v>
      </c>
      <c r="F628" s="253">
        <v>3</v>
      </c>
      <c r="G628" s="158">
        <v>5</v>
      </c>
      <c r="H628" s="233">
        <v>2467.6999999999998</v>
      </c>
      <c r="I628" s="233">
        <v>2467.6999999999998</v>
      </c>
      <c r="J628" s="84"/>
      <c r="K628" s="220">
        <v>76</v>
      </c>
      <c r="L628" s="99" t="s">
        <v>768</v>
      </c>
      <c r="M628" s="218">
        <f>O628*Лист2.1!G617</f>
        <v>3629560</v>
      </c>
      <c r="N628" s="216">
        <f>M628/Лист2.1!G617</f>
        <v>2486</v>
      </c>
      <c r="O628" s="216">
        <v>2486</v>
      </c>
      <c r="P628" s="390"/>
      <c r="R628" s="76"/>
    </row>
    <row r="629" spans="1:18" ht="37.5" x14ac:dyDescent="0.3">
      <c r="A629" s="102" t="s">
        <v>1891</v>
      </c>
      <c r="B629" s="99" t="s">
        <v>1892</v>
      </c>
      <c r="C629" s="101">
        <v>1948</v>
      </c>
      <c r="D629" s="103"/>
      <c r="E629" s="267" t="s">
        <v>1926</v>
      </c>
      <c r="F629" s="253">
        <v>2</v>
      </c>
      <c r="G629" s="158">
        <v>3</v>
      </c>
      <c r="H629" s="233">
        <v>1022</v>
      </c>
      <c r="I629" s="233">
        <v>1022</v>
      </c>
      <c r="J629" s="84"/>
      <c r="K629" s="220">
        <v>47</v>
      </c>
      <c r="L629" s="99" t="s">
        <v>769</v>
      </c>
      <c r="M629" s="218">
        <f>O629*Лист2.1!I618</f>
        <v>1166240</v>
      </c>
      <c r="N629" s="216">
        <f>M629/Лист2.1!I618</f>
        <v>1970</v>
      </c>
      <c r="O629" s="216">
        <v>1970</v>
      </c>
      <c r="P629" s="390"/>
      <c r="R629" s="76"/>
    </row>
    <row r="630" spans="1:18" ht="47.25" customHeight="1" x14ac:dyDescent="0.3">
      <c r="A630" s="102" t="s">
        <v>1893</v>
      </c>
      <c r="B630" s="99" t="s">
        <v>1894</v>
      </c>
      <c r="C630" s="101">
        <v>1958</v>
      </c>
      <c r="D630" s="103"/>
      <c r="E630" s="267" t="s">
        <v>1920</v>
      </c>
      <c r="F630" s="237">
        <v>2</v>
      </c>
      <c r="G630" s="155">
        <v>1</v>
      </c>
      <c r="H630" s="238">
        <v>422.7</v>
      </c>
      <c r="I630" s="239">
        <v>422.7</v>
      </c>
      <c r="J630" s="86"/>
      <c r="K630" s="220">
        <v>27</v>
      </c>
      <c r="L630" s="99" t="s">
        <v>782</v>
      </c>
      <c r="M630" s="218">
        <f t="shared" ref="M630:M631" si="157">H630*O630</f>
        <v>870339.29999999993</v>
      </c>
      <c r="N630" s="216">
        <f t="shared" ref="N630:N631" si="158">M630/H630</f>
        <v>2059</v>
      </c>
      <c r="O630" s="216">
        <v>2059</v>
      </c>
      <c r="P630" s="390"/>
      <c r="R630" s="76"/>
    </row>
    <row r="631" spans="1:18" ht="47.25" customHeight="1" x14ac:dyDescent="0.3">
      <c r="A631" s="102" t="s">
        <v>1895</v>
      </c>
      <c r="B631" s="99" t="s">
        <v>1896</v>
      </c>
      <c r="C631" s="101">
        <v>1957</v>
      </c>
      <c r="D631" s="103"/>
      <c r="E631" s="267" t="s">
        <v>1920</v>
      </c>
      <c r="F631" s="165">
        <v>2</v>
      </c>
      <c r="G631" s="166">
        <v>1</v>
      </c>
      <c r="H631" s="230">
        <v>430.3</v>
      </c>
      <c r="I631" s="230">
        <v>375.5</v>
      </c>
      <c r="J631" s="83"/>
      <c r="K631" s="220">
        <v>26</v>
      </c>
      <c r="L631" s="99" t="s">
        <v>782</v>
      </c>
      <c r="M631" s="218">
        <f t="shared" si="157"/>
        <v>885987.70000000007</v>
      </c>
      <c r="N631" s="216">
        <f t="shared" si="158"/>
        <v>2059</v>
      </c>
      <c r="O631" s="216">
        <v>2059</v>
      </c>
      <c r="P631" s="390"/>
      <c r="R631" s="76"/>
    </row>
    <row r="632" spans="1:18" ht="37.5" x14ac:dyDescent="0.3">
      <c r="A632" s="102" t="s">
        <v>1897</v>
      </c>
      <c r="B632" s="99" t="s">
        <v>1898</v>
      </c>
      <c r="C632" s="101">
        <v>1968</v>
      </c>
      <c r="D632" s="103"/>
      <c r="E632" s="267" t="s">
        <v>1919</v>
      </c>
      <c r="F632" s="165">
        <v>5</v>
      </c>
      <c r="G632" s="166">
        <v>5</v>
      </c>
      <c r="H632" s="230">
        <v>3337.6</v>
      </c>
      <c r="I632" s="230">
        <v>3337.6</v>
      </c>
      <c r="J632" s="83"/>
      <c r="K632" s="220">
        <v>147</v>
      </c>
      <c r="L632" s="99" t="s">
        <v>769</v>
      </c>
      <c r="M632" s="154">
        <f>O632*Лист2.1!I621</f>
        <v>4610982</v>
      </c>
      <c r="N632" s="220">
        <f>M632/Лист2.1!I621</f>
        <v>1970</v>
      </c>
      <c r="O632" s="216">
        <v>1970</v>
      </c>
      <c r="P632" s="390"/>
      <c r="R632" s="76"/>
    </row>
    <row r="633" spans="1:18" ht="37.5" x14ac:dyDescent="0.3">
      <c r="A633" s="102" t="s">
        <v>1899</v>
      </c>
      <c r="B633" s="99" t="s">
        <v>1900</v>
      </c>
      <c r="C633" s="101">
        <v>1958</v>
      </c>
      <c r="D633" s="103"/>
      <c r="E633" s="267" t="s">
        <v>1920</v>
      </c>
      <c r="F633" s="176">
        <v>2</v>
      </c>
      <c r="G633" s="163">
        <v>1</v>
      </c>
      <c r="H633" s="233">
        <v>430</v>
      </c>
      <c r="I633" s="229">
        <v>365.5</v>
      </c>
      <c r="J633" s="82"/>
      <c r="K633" s="220">
        <v>18</v>
      </c>
      <c r="L633" s="99" t="s">
        <v>769</v>
      </c>
      <c r="M633" s="154">
        <f>O633*Лист2.1!I622</f>
        <v>925900</v>
      </c>
      <c r="N633" s="220">
        <f>M633/Лист2.1!I622</f>
        <v>1970</v>
      </c>
      <c r="O633" s="216">
        <v>1970</v>
      </c>
      <c r="P633" s="390"/>
      <c r="R633" s="76"/>
    </row>
    <row r="634" spans="1:18" ht="47.25" customHeight="1" x14ac:dyDescent="0.3">
      <c r="A634" s="102" t="s">
        <v>1901</v>
      </c>
      <c r="B634" s="99" t="s">
        <v>1902</v>
      </c>
      <c r="C634" s="101">
        <v>1958</v>
      </c>
      <c r="D634" s="103"/>
      <c r="E634" s="267" t="s">
        <v>1920</v>
      </c>
      <c r="F634" s="166">
        <v>2</v>
      </c>
      <c r="G634" s="158">
        <v>1</v>
      </c>
      <c r="H634" s="229">
        <v>425.4</v>
      </c>
      <c r="I634" s="233">
        <v>375.5</v>
      </c>
      <c r="J634" s="84"/>
      <c r="K634" s="220">
        <v>25</v>
      </c>
      <c r="L634" s="99" t="s">
        <v>782</v>
      </c>
      <c r="M634" s="218">
        <f t="shared" ref="M634" si="159">H634*O634</f>
        <v>875898.6</v>
      </c>
      <c r="N634" s="216">
        <f t="shared" ref="N634" si="160">M634/H634</f>
        <v>2059</v>
      </c>
      <c r="O634" s="216">
        <v>2059</v>
      </c>
      <c r="P634" s="390"/>
      <c r="R634" s="76"/>
    </row>
    <row r="635" spans="1:18" ht="37.5" x14ac:dyDescent="0.3">
      <c r="A635" s="102" t="s">
        <v>1903</v>
      </c>
      <c r="B635" s="99" t="s">
        <v>1904</v>
      </c>
      <c r="C635" s="101">
        <v>1950</v>
      </c>
      <c r="D635" s="103"/>
      <c r="E635" s="267" t="s">
        <v>1926</v>
      </c>
      <c r="F635" s="240">
        <v>2</v>
      </c>
      <c r="G635" s="160">
        <v>2</v>
      </c>
      <c r="H635" s="234">
        <v>543.1</v>
      </c>
      <c r="I635" s="233">
        <v>206.8</v>
      </c>
      <c r="J635" s="84"/>
      <c r="K635" s="220">
        <v>35</v>
      </c>
      <c r="L635" s="99" t="s">
        <v>768</v>
      </c>
      <c r="M635" s="218">
        <f>O635*Лист2.1!G624</f>
        <v>929018.2</v>
      </c>
      <c r="N635" s="216">
        <f>M635/Лист2.1!G624</f>
        <v>2486</v>
      </c>
      <c r="O635" s="216">
        <v>2486</v>
      </c>
      <c r="P635" s="390"/>
      <c r="R635" s="76"/>
    </row>
    <row r="636" spans="1:18" ht="37.5" x14ac:dyDescent="0.3">
      <c r="A636" s="102" t="s">
        <v>1905</v>
      </c>
      <c r="B636" s="99" t="s">
        <v>1906</v>
      </c>
      <c r="C636" s="101">
        <v>1950</v>
      </c>
      <c r="D636" s="103"/>
      <c r="E636" s="267" t="s">
        <v>1926</v>
      </c>
      <c r="F636" s="163">
        <v>2</v>
      </c>
      <c r="G636" s="163">
        <v>1</v>
      </c>
      <c r="H636" s="234">
        <v>414.9</v>
      </c>
      <c r="I636" s="234">
        <v>196.7</v>
      </c>
      <c r="J636" s="85"/>
      <c r="K636" s="220">
        <v>23</v>
      </c>
      <c r="L636" s="99" t="s">
        <v>768</v>
      </c>
      <c r="M636" s="218">
        <f>O636*Лист2.1!G625</f>
        <v>831069.8</v>
      </c>
      <c r="N636" s="216">
        <f>M636/Лист2.1!G625</f>
        <v>2486</v>
      </c>
      <c r="O636" s="216">
        <v>2486</v>
      </c>
      <c r="P636" s="390"/>
      <c r="R636" s="76"/>
    </row>
    <row r="637" spans="1:18" ht="37.5" x14ac:dyDescent="0.3">
      <c r="A637" s="102" t="s">
        <v>1907</v>
      </c>
      <c r="B637" s="99" t="s">
        <v>1908</v>
      </c>
      <c r="C637" s="101">
        <v>1954</v>
      </c>
      <c r="D637" s="103"/>
      <c r="E637" s="267" t="s">
        <v>1926</v>
      </c>
      <c r="F637" s="176">
        <v>2</v>
      </c>
      <c r="G637" s="163">
        <v>2</v>
      </c>
      <c r="H637" s="235">
        <v>746.2</v>
      </c>
      <c r="I637" s="229">
        <v>256.10000000000002</v>
      </c>
      <c r="J637" s="82"/>
      <c r="K637" s="220">
        <v>30</v>
      </c>
      <c r="L637" s="99" t="s">
        <v>768</v>
      </c>
      <c r="M637" s="218">
        <f>O637*Лист2.1!G626</f>
        <v>837036.2</v>
      </c>
      <c r="N637" s="216">
        <f>M637/Лист2.1!G626</f>
        <v>2486</v>
      </c>
      <c r="O637" s="216">
        <v>2486</v>
      </c>
      <c r="P637" s="390"/>
      <c r="R637" s="76"/>
    </row>
    <row r="638" spans="1:18" ht="37.5" x14ac:dyDescent="0.3">
      <c r="A638" s="102" t="s">
        <v>1909</v>
      </c>
      <c r="B638" s="99" t="s">
        <v>1910</v>
      </c>
      <c r="C638" s="101">
        <v>1952</v>
      </c>
      <c r="D638" s="103"/>
      <c r="E638" s="267" t="s">
        <v>1926</v>
      </c>
      <c r="F638" s="176">
        <v>2</v>
      </c>
      <c r="G638" s="163">
        <v>1</v>
      </c>
      <c r="H638" s="235">
        <v>426.2</v>
      </c>
      <c r="I638" s="229">
        <v>250.8</v>
      </c>
      <c r="J638" s="82"/>
      <c r="K638" s="220">
        <v>25</v>
      </c>
      <c r="L638" s="99" t="s">
        <v>768</v>
      </c>
      <c r="M638" s="218">
        <f>O638*Лист2.1!G627</f>
        <v>803972.39999999991</v>
      </c>
      <c r="N638" s="216">
        <f>M638/Лист2.1!G627</f>
        <v>2486</v>
      </c>
      <c r="O638" s="216">
        <v>2486</v>
      </c>
      <c r="P638" s="390"/>
      <c r="R638" s="76"/>
    </row>
    <row r="639" spans="1:18" ht="37.5" x14ac:dyDescent="0.3">
      <c r="A639" s="102" t="s">
        <v>1911</v>
      </c>
      <c r="B639" s="99" t="s">
        <v>1912</v>
      </c>
      <c r="C639" s="101">
        <v>1952</v>
      </c>
      <c r="D639" s="103"/>
      <c r="E639" s="267" t="s">
        <v>1920</v>
      </c>
      <c r="F639" s="175">
        <v>2</v>
      </c>
      <c r="G639" s="165">
        <v>1</v>
      </c>
      <c r="H639" s="229">
        <v>401.8</v>
      </c>
      <c r="I639" s="246">
        <v>275.10000000000002</v>
      </c>
      <c r="J639" s="89"/>
      <c r="K639" s="220">
        <v>25</v>
      </c>
      <c r="L639" s="99" t="s">
        <v>769</v>
      </c>
      <c r="M639" s="154">
        <f>O639*Лист2.1!I628</f>
        <v>772240</v>
      </c>
      <c r="N639" s="220">
        <f>M639/Лист2.1!I628</f>
        <v>1970</v>
      </c>
      <c r="O639" s="216">
        <v>1970</v>
      </c>
      <c r="P639" s="390"/>
      <c r="R639" s="76"/>
    </row>
    <row r="640" spans="1:18" ht="37.5" x14ac:dyDescent="0.3">
      <c r="A640" s="102" t="s">
        <v>1913</v>
      </c>
      <c r="B640" s="99" t="s">
        <v>1914</v>
      </c>
      <c r="C640" s="101">
        <v>1952</v>
      </c>
      <c r="D640" s="103"/>
      <c r="E640" s="267" t="s">
        <v>1920</v>
      </c>
      <c r="F640" s="175">
        <v>2</v>
      </c>
      <c r="G640" s="165">
        <v>2</v>
      </c>
      <c r="H640" s="229">
        <v>667.1</v>
      </c>
      <c r="I640" s="229">
        <v>401.2</v>
      </c>
      <c r="J640" s="89"/>
      <c r="K640" s="220">
        <v>25</v>
      </c>
      <c r="L640" s="99" t="s">
        <v>769</v>
      </c>
      <c r="M640" s="154">
        <f>O640*Лист2.1!I629</f>
        <v>1503110</v>
      </c>
      <c r="N640" s="220">
        <f>M640/Лист2.1!I629</f>
        <v>1970</v>
      </c>
      <c r="O640" s="216">
        <v>1970</v>
      </c>
      <c r="P640" s="390"/>
      <c r="R640" s="76"/>
    </row>
    <row r="641" spans="1:18" ht="37.5" x14ac:dyDescent="0.3">
      <c r="A641" s="102" t="s">
        <v>1915</v>
      </c>
      <c r="B641" s="99" t="s">
        <v>1916</v>
      </c>
      <c r="C641" s="101">
        <v>1945</v>
      </c>
      <c r="D641" s="103"/>
      <c r="E641" s="267" t="s">
        <v>1920</v>
      </c>
      <c r="F641" s="165">
        <v>4</v>
      </c>
      <c r="G641" s="166">
        <v>2</v>
      </c>
      <c r="H641" s="230">
        <v>1923.2</v>
      </c>
      <c r="I641" s="230">
        <v>1923.2</v>
      </c>
      <c r="J641" s="83"/>
      <c r="K641" s="220">
        <v>46</v>
      </c>
      <c r="L641" s="99" t="s">
        <v>768</v>
      </c>
      <c r="M641" s="218">
        <f>O641*Лист2.1!G630</f>
        <v>175511.59999999998</v>
      </c>
      <c r="N641" s="216">
        <f>M641/Лист2.1!G630</f>
        <v>2486</v>
      </c>
      <c r="O641" s="216">
        <v>2486</v>
      </c>
      <c r="P641" s="390"/>
      <c r="R641" s="76"/>
    </row>
    <row r="642" spans="1:18" s="282" customFormat="1" ht="37.5" x14ac:dyDescent="0.3">
      <c r="A642" s="102" t="s">
        <v>1917</v>
      </c>
      <c r="B642" s="99" t="s">
        <v>1918</v>
      </c>
      <c r="C642" s="101">
        <v>1960</v>
      </c>
      <c r="D642" s="103"/>
      <c r="E642" s="267" t="s">
        <v>1920</v>
      </c>
      <c r="F642" s="302">
        <v>5</v>
      </c>
      <c r="G642" s="300">
        <v>2</v>
      </c>
      <c r="H642" s="191">
        <v>2296.1</v>
      </c>
      <c r="I642" s="200">
        <v>2296.1</v>
      </c>
      <c r="J642" s="66"/>
      <c r="K642" s="216">
        <v>56</v>
      </c>
      <c r="L642" s="468" t="s">
        <v>769</v>
      </c>
      <c r="M642" s="154">
        <f>O642*Лист2.1!I631</f>
        <v>1722075</v>
      </c>
      <c r="N642" s="220">
        <f>M642/Лист2.1!I631</f>
        <v>750</v>
      </c>
      <c r="O642" s="467">
        <v>750</v>
      </c>
      <c r="P642" s="390"/>
      <c r="Q642" s="104"/>
      <c r="R642" s="104"/>
    </row>
    <row r="643" spans="1:18" ht="49.5" customHeight="1" x14ac:dyDescent="0.3">
      <c r="A643" s="267" t="s">
        <v>240</v>
      </c>
      <c r="B643" s="277" t="s">
        <v>1929</v>
      </c>
      <c r="C643" s="267">
        <v>1956</v>
      </c>
      <c r="D643" s="267"/>
      <c r="E643" s="267" t="s">
        <v>1920</v>
      </c>
      <c r="F643" s="267">
        <v>2</v>
      </c>
      <c r="G643" s="267">
        <v>2</v>
      </c>
      <c r="H643" s="267">
        <v>791.9</v>
      </c>
      <c r="I643" s="267">
        <v>399.3</v>
      </c>
      <c r="J643" s="267">
        <v>35</v>
      </c>
      <c r="K643" s="267">
        <v>35</v>
      </c>
      <c r="L643" s="277" t="s">
        <v>782</v>
      </c>
      <c r="M643" s="218">
        <f t="shared" ref="M643" si="161">H643*O643</f>
        <v>1630522.0999999999</v>
      </c>
      <c r="N643" s="216">
        <f t="shared" ref="N643" si="162">M643/H643</f>
        <v>2059</v>
      </c>
      <c r="O643" s="216">
        <v>2059</v>
      </c>
      <c r="P643" s="390"/>
      <c r="R643" s="76"/>
    </row>
    <row r="644" spans="1:18" s="282" customFormat="1" ht="53.25" customHeight="1" x14ac:dyDescent="0.3">
      <c r="A644" s="267" t="s">
        <v>231</v>
      </c>
      <c r="B644" s="277" t="s">
        <v>1931</v>
      </c>
      <c r="C644" s="267">
        <v>1974</v>
      </c>
      <c r="D644" s="267"/>
      <c r="E644" s="267" t="s">
        <v>1920</v>
      </c>
      <c r="F644" s="267">
        <v>8</v>
      </c>
      <c r="G644" s="267">
        <v>2</v>
      </c>
      <c r="H644" s="267">
        <v>10968</v>
      </c>
      <c r="I644" s="267">
        <v>7623</v>
      </c>
      <c r="J644" s="267">
        <v>350</v>
      </c>
      <c r="K644" s="267">
        <v>350</v>
      </c>
      <c r="L644" s="277" t="s">
        <v>782</v>
      </c>
      <c r="M644" s="218">
        <f t="shared" ref="M644" si="163">H644*O644</f>
        <v>22583112</v>
      </c>
      <c r="N644" s="216">
        <f t="shared" ref="N644" si="164">M644/H644</f>
        <v>2059</v>
      </c>
      <c r="O644" s="216">
        <v>2059</v>
      </c>
      <c r="P644" s="390"/>
      <c r="Q644" s="104"/>
      <c r="R644" s="104"/>
    </row>
    <row r="645" spans="1:18" s="282" customFormat="1" ht="45" customHeight="1" x14ac:dyDescent="0.3">
      <c r="A645" s="267" t="s">
        <v>1932</v>
      </c>
      <c r="B645" s="277" t="s">
        <v>1933</v>
      </c>
      <c r="C645" s="267">
        <v>1956</v>
      </c>
      <c r="D645" s="267"/>
      <c r="E645" s="267" t="s">
        <v>1920</v>
      </c>
      <c r="F645" s="267">
        <v>2</v>
      </c>
      <c r="G645" s="267">
        <v>1</v>
      </c>
      <c r="H645" s="267">
        <v>412.9</v>
      </c>
      <c r="I645" s="267">
        <v>170.3</v>
      </c>
      <c r="J645" s="267">
        <v>20</v>
      </c>
      <c r="K645" s="267">
        <v>20</v>
      </c>
      <c r="L645" s="99" t="s">
        <v>769</v>
      </c>
      <c r="M645" s="218">
        <f>O645*Лист2.1!I634</f>
        <v>912110</v>
      </c>
      <c r="N645" s="216">
        <f>M645/Лист2.1!I634</f>
        <v>1970</v>
      </c>
      <c r="O645" s="216">
        <v>1970</v>
      </c>
      <c r="P645" s="390"/>
      <c r="Q645" s="104"/>
      <c r="R645" s="104"/>
    </row>
    <row r="646" spans="1:18" ht="59.25" customHeight="1" x14ac:dyDescent="0.3">
      <c r="A646" s="267" t="s">
        <v>1934</v>
      </c>
      <c r="B646" s="277" t="s">
        <v>1935</v>
      </c>
      <c r="C646" s="267">
        <v>1957</v>
      </c>
      <c r="D646" s="267"/>
      <c r="E646" s="267" t="s">
        <v>1920</v>
      </c>
      <c r="F646" s="267">
        <v>4</v>
      </c>
      <c r="G646" s="267">
        <v>3</v>
      </c>
      <c r="H646" s="267">
        <v>2080.1</v>
      </c>
      <c r="I646" s="267">
        <v>1024</v>
      </c>
      <c r="J646" s="267">
        <v>32</v>
      </c>
      <c r="K646" s="267">
        <v>32</v>
      </c>
      <c r="L646" s="277" t="s">
        <v>782</v>
      </c>
      <c r="M646" s="218">
        <f t="shared" ref="M646" si="165">H646*O646</f>
        <v>4282925.8999999994</v>
      </c>
      <c r="N646" s="216">
        <f t="shared" ref="N646" si="166">M646/H646</f>
        <v>2059</v>
      </c>
      <c r="O646" s="216">
        <v>2059</v>
      </c>
      <c r="P646" s="390"/>
      <c r="R646" s="76"/>
    </row>
    <row r="647" spans="1:18" ht="21" x14ac:dyDescent="0.35">
      <c r="A647" s="115"/>
      <c r="B647" s="116"/>
      <c r="C647" s="399"/>
      <c r="D647" s="400"/>
      <c r="E647" s="401"/>
      <c r="F647" s="402"/>
      <c r="G647" s="403"/>
      <c r="H647" s="404"/>
      <c r="I647" s="405"/>
      <c r="J647" s="125"/>
      <c r="K647" s="451"/>
      <c r="L647" s="119"/>
      <c r="M647" s="127"/>
      <c r="N647" s="128"/>
      <c r="O647" s="129"/>
      <c r="P647" s="150"/>
      <c r="R647" s="76"/>
    </row>
    <row r="648" spans="1:18" x14ac:dyDescent="0.3">
      <c r="A648" s="115"/>
      <c r="B648" s="116"/>
      <c r="C648" s="399"/>
      <c r="D648" s="400"/>
      <c r="E648" s="401"/>
      <c r="F648" s="402"/>
      <c r="G648" s="403"/>
      <c r="H648" s="404"/>
      <c r="I648" s="405"/>
      <c r="J648" s="125"/>
      <c r="K648" s="451"/>
      <c r="L648" s="119"/>
      <c r="M648" s="110"/>
      <c r="N648" s="109"/>
      <c r="O648" s="109"/>
      <c r="P648" s="150"/>
      <c r="R648" s="76"/>
    </row>
    <row r="649" spans="1:18" ht="15" customHeight="1" x14ac:dyDescent="0.3">
      <c r="A649" s="516"/>
      <c r="B649" s="516"/>
      <c r="C649" s="516"/>
      <c r="D649" s="516"/>
      <c r="E649" s="516"/>
      <c r="F649" s="516"/>
      <c r="G649" s="516"/>
      <c r="H649" s="516"/>
      <c r="I649" s="516"/>
      <c r="J649" s="516"/>
      <c r="K649" s="516"/>
      <c r="L649" s="516"/>
      <c r="M649" s="516"/>
      <c r="N649" s="516"/>
      <c r="O649" s="516"/>
      <c r="P649" s="150"/>
      <c r="R649" s="76"/>
    </row>
    <row r="650" spans="1:18" x14ac:dyDescent="0.3">
      <c r="A650" s="115"/>
      <c r="B650" s="116"/>
      <c r="C650" s="401"/>
      <c r="D650" s="406"/>
      <c r="E650" s="401"/>
      <c r="F650" s="407"/>
      <c r="G650" s="407"/>
      <c r="H650" s="404"/>
      <c r="I650" s="404"/>
      <c r="J650" s="107"/>
      <c r="K650" s="451"/>
      <c r="L650" s="116"/>
      <c r="M650" s="127"/>
      <c r="N650" s="129"/>
      <c r="O650" s="109"/>
      <c r="P650" s="150"/>
      <c r="R650" s="76"/>
    </row>
    <row r="651" spans="1:18" x14ac:dyDescent="0.3">
      <c r="A651" s="115"/>
      <c r="B651" s="116"/>
      <c r="C651" s="402"/>
      <c r="D651" s="406"/>
      <c r="E651" s="401"/>
      <c r="F651" s="403"/>
      <c r="G651" s="407"/>
      <c r="H651" s="408"/>
      <c r="I651" s="404"/>
      <c r="J651" s="107"/>
      <c r="K651" s="451"/>
      <c r="L651" s="116"/>
      <c r="M651" s="110"/>
      <c r="N651" s="111"/>
      <c r="O651" s="109"/>
      <c r="P651" s="150"/>
      <c r="R651" s="76"/>
    </row>
    <row r="652" spans="1:18" x14ac:dyDescent="0.3">
      <c r="A652" s="115"/>
      <c r="B652" s="116"/>
      <c r="C652" s="402"/>
      <c r="D652" s="406"/>
      <c r="E652" s="401"/>
      <c r="F652" s="403"/>
      <c r="G652" s="409"/>
      <c r="H652" s="410"/>
      <c r="I652" s="408"/>
      <c r="J652" s="108"/>
      <c r="K652" s="451"/>
      <c r="L652" s="116"/>
      <c r="M652" s="110"/>
      <c r="N652" s="111"/>
      <c r="O652" s="109"/>
      <c r="P652" s="150"/>
      <c r="R652" s="76"/>
    </row>
    <row r="653" spans="1:18" x14ac:dyDescent="0.3">
      <c r="A653" s="115"/>
      <c r="B653" s="116"/>
      <c r="C653" s="411"/>
      <c r="D653" s="406"/>
      <c r="E653" s="401"/>
      <c r="F653" s="409"/>
      <c r="G653" s="409"/>
      <c r="H653" s="412"/>
      <c r="I653" s="413"/>
      <c r="J653" s="114"/>
      <c r="K653" s="451"/>
      <c r="L653" s="116"/>
      <c r="M653" s="127"/>
      <c r="N653" s="129"/>
      <c r="O653" s="109"/>
      <c r="P653" s="150"/>
      <c r="R653" s="76"/>
    </row>
    <row r="654" spans="1:18" x14ac:dyDescent="0.3">
      <c r="A654" s="115"/>
      <c r="B654" s="116"/>
      <c r="C654" s="402"/>
      <c r="D654" s="406"/>
      <c r="E654" s="401"/>
      <c r="F654" s="403"/>
      <c r="G654" s="407"/>
      <c r="H654" s="408"/>
      <c r="I654" s="404"/>
      <c r="J654" s="107"/>
      <c r="K654" s="451"/>
      <c r="L654" s="119"/>
      <c r="M654" s="110"/>
      <c r="N654" s="109"/>
      <c r="O654" s="109"/>
      <c r="P654" s="150"/>
      <c r="R654" s="76"/>
    </row>
    <row r="655" spans="1:18" x14ac:dyDescent="0.3">
      <c r="A655" s="115"/>
      <c r="B655" s="116"/>
      <c r="C655" s="414"/>
      <c r="D655" s="406"/>
      <c r="E655" s="401"/>
      <c r="F655" s="414"/>
      <c r="G655" s="407"/>
      <c r="H655" s="404"/>
      <c r="I655" s="405"/>
      <c r="J655" s="125"/>
      <c r="K655" s="451"/>
      <c r="L655" s="116"/>
      <c r="M655" s="127"/>
      <c r="N655" s="129"/>
      <c r="O655" s="109"/>
      <c r="P655" s="150"/>
      <c r="R655" s="76"/>
    </row>
    <row r="656" spans="1:18" x14ac:dyDescent="0.3">
      <c r="A656" s="115"/>
      <c r="B656" s="116"/>
      <c r="C656" s="414"/>
      <c r="D656" s="406"/>
      <c r="E656" s="415"/>
      <c r="F656" s="414"/>
      <c r="G656" s="407"/>
      <c r="H656" s="404"/>
      <c r="I656" s="405"/>
      <c r="J656" s="125"/>
      <c r="K656" s="451"/>
      <c r="L656" s="119"/>
      <c r="M656" s="110"/>
      <c r="N656" s="109"/>
      <c r="O656" s="109"/>
      <c r="P656" s="150"/>
      <c r="R656" s="76"/>
    </row>
    <row r="657" spans="1:18" x14ac:dyDescent="0.3">
      <c r="A657" s="115"/>
      <c r="B657" s="116"/>
      <c r="C657" s="414"/>
      <c r="D657" s="406"/>
      <c r="E657" s="415"/>
      <c r="F657" s="407"/>
      <c r="G657" s="416"/>
      <c r="H657" s="417"/>
      <c r="I657" s="417"/>
      <c r="J657" s="124"/>
      <c r="K657" s="451"/>
      <c r="L657" s="119"/>
      <c r="M657" s="110"/>
      <c r="N657" s="109"/>
      <c r="O657" s="109"/>
      <c r="P657" s="150"/>
      <c r="R657" s="76"/>
    </row>
    <row r="658" spans="1:18" x14ac:dyDescent="0.3">
      <c r="A658" s="115"/>
      <c r="B658" s="116"/>
      <c r="C658" s="414"/>
      <c r="D658" s="406"/>
      <c r="E658" s="401"/>
      <c r="F658" s="407"/>
      <c r="G658" s="418"/>
      <c r="H658" s="408"/>
      <c r="I658" s="408"/>
      <c r="J658" s="108"/>
      <c r="K658" s="451"/>
      <c r="L658" s="116"/>
      <c r="M658" s="110"/>
      <c r="N658" s="111"/>
      <c r="O658" s="109"/>
      <c r="P658" s="150"/>
      <c r="R658" s="76"/>
    </row>
    <row r="659" spans="1:18" x14ac:dyDescent="0.3">
      <c r="A659" s="115"/>
      <c r="B659" s="116"/>
      <c r="C659" s="414"/>
      <c r="D659" s="406"/>
      <c r="E659" s="401"/>
      <c r="F659" s="407"/>
      <c r="G659" s="418"/>
      <c r="H659" s="408"/>
      <c r="I659" s="408"/>
      <c r="J659" s="108"/>
      <c r="K659" s="451"/>
      <c r="L659" s="116"/>
      <c r="M659" s="127"/>
      <c r="N659" s="129"/>
      <c r="O659" s="109"/>
      <c r="P659" s="150"/>
      <c r="R659" s="76"/>
    </row>
    <row r="660" spans="1:18" x14ac:dyDescent="0.3">
      <c r="A660" s="115"/>
      <c r="B660" s="116"/>
      <c r="C660" s="419"/>
      <c r="D660" s="406"/>
      <c r="E660" s="401"/>
      <c r="F660" s="420"/>
      <c r="G660" s="421"/>
      <c r="H660" s="422"/>
      <c r="I660" s="423"/>
      <c r="J660" s="118"/>
      <c r="K660" s="451"/>
      <c r="L660" s="116"/>
      <c r="M660" s="127"/>
      <c r="N660" s="129"/>
      <c r="O660" s="109"/>
      <c r="P660" s="150"/>
      <c r="R660" s="76"/>
    </row>
    <row r="661" spans="1:18" x14ac:dyDescent="0.3">
      <c r="A661" s="115"/>
      <c r="B661" s="116"/>
      <c r="C661" s="419"/>
      <c r="D661" s="406"/>
      <c r="E661" s="401"/>
      <c r="F661" s="420"/>
      <c r="G661" s="421"/>
      <c r="H661" s="422"/>
      <c r="I661" s="423"/>
      <c r="J661" s="118"/>
      <c r="K661" s="451"/>
      <c r="L661" s="116"/>
      <c r="M661" s="127"/>
      <c r="N661" s="129"/>
      <c r="O661" s="109"/>
      <c r="P661" s="150"/>
      <c r="R661" s="76"/>
    </row>
    <row r="662" spans="1:18" x14ac:dyDescent="0.3">
      <c r="A662" s="115"/>
      <c r="B662" s="116"/>
      <c r="C662" s="424"/>
      <c r="D662" s="406"/>
      <c r="E662" s="401"/>
      <c r="F662" s="425"/>
      <c r="G662" s="407"/>
      <c r="H662" s="404"/>
      <c r="I662" s="404"/>
      <c r="J662" s="107"/>
      <c r="K662" s="451"/>
      <c r="L662" s="116"/>
      <c r="M662" s="127"/>
      <c r="N662" s="129"/>
      <c r="O662" s="109"/>
      <c r="P662" s="150"/>
      <c r="R662" s="76"/>
    </row>
    <row r="663" spans="1:18" x14ac:dyDescent="0.3">
      <c r="A663" s="115"/>
      <c r="B663" s="116"/>
      <c r="C663" s="414"/>
      <c r="D663" s="406"/>
      <c r="E663" s="401"/>
      <c r="F663" s="407"/>
      <c r="G663" s="416"/>
      <c r="H663" s="417"/>
      <c r="I663" s="417"/>
      <c r="J663" s="124"/>
      <c r="K663" s="451"/>
      <c r="L663" s="116"/>
      <c r="M663" s="127"/>
      <c r="N663" s="129"/>
      <c r="O663" s="109"/>
      <c r="P663" s="150"/>
      <c r="R663" s="76"/>
    </row>
    <row r="664" spans="1:18" x14ac:dyDescent="0.3">
      <c r="A664" s="115"/>
      <c r="B664" s="116"/>
      <c r="C664" s="414"/>
      <c r="D664" s="406"/>
      <c r="E664" s="401"/>
      <c r="F664" s="407"/>
      <c r="G664" s="416"/>
      <c r="H664" s="417"/>
      <c r="I664" s="417"/>
      <c r="J664" s="124"/>
      <c r="K664" s="451"/>
      <c r="L664" s="116"/>
      <c r="M664" s="127"/>
      <c r="N664" s="129"/>
      <c r="O664" s="109"/>
      <c r="P664" s="150"/>
      <c r="R664" s="76"/>
    </row>
    <row r="665" spans="1:18" x14ac:dyDescent="0.3">
      <c r="A665" s="115"/>
      <c r="B665" s="116"/>
      <c r="C665" s="419"/>
      <c r="D665" s="406"/>
      <c r="E665" s="401"/>
      <c r="F665" s="420"/>
      <c r="G665" s="421"/>
      <c r="H665" s="422"/>
      <c r="I665" s="423"/>
      <c r="J665" s="118"/>
      <c r="K665" s="451"/>
      <c r="L665" s="116"/>
      <c r="M665" s="127"/>
      <c r="N665" s="129"/>
      <c r="O665" s="109"/>
      <c r="P665" s="150"/>
      <c r="R665" s="76"/>
    </row>
    <row r="666" spans="1:18" x14ac:dyDescent="0.3">
      <c r="A666" s="115"/>
      <c r="B666" s="116"/>
      <c r="C666" s="402"/>
      <c r="D666" s="406"/>
      <c r="E666" s="401"/>
      <c r="F666" s="403"/>
      <c r="G666" s="426"/>
      <c r="H666" s="427"/>
      <c r="I666" s="428"/>
      <c r="J666" s="137"/>
      <c r="K666" s="451"/>
      <c r="L666" s="116"/>
      <c r="M666" s="127"/>
      <c r="N666" s="129"/>
      <c r="O666" s="109"/>
      <c r="P666" s="150"/>
      <c r="R666" s="76"/>
    </row>
    <row r="667" spans="1:18" x14ac:dyDescent="0.3">
      <c r="A667" s="115"/>
      <c r="B667" s="116"/>
      <c r="C667" s="399"/>
      <c r="D667" s="406"/>
      <c r="E667" s="415"/>
      <c r="F667" s="429"/>
      <c r="G667" s="421"/>
      <c r="H667" s="430"/>
      <c r="I667" s="423"/>
      <c r="J667" s="118"/>
      <c r="K667" s="451"/>
      <c r="L667" s="116"/>
      <c r="M667" s="127"/>
      <c r="N667" s="129"/>
      <c r="O667" s="109"/>
      <c r="P667" s="150"/>
      <c r="R667" s="76"/>
    </row>
    <row r="668" spans="1:18" x14ac:dyDescent="0.3">
      <c r="A668" s="115"/>
      <c r="B668" s="116"/>
      <c r="C668" s="431"/>
      <c r="D668" s="406"/>
      <c r="E668" s="401"/>
      <c r="F668" s="416"/>
      <c r="G668" s="418"/>
      <c r="H668" s="410"/>
      <c r="I668" s="404"/>
      <c r="J668" s="107"/>
      <c r="K668" s="451"/>
      <c r="L668" s="116"/>
      <c r="M668" s="127"/>
      <c r="N668" s="129"/>
      <c r="O668" s="109"/>
      <c r="P668" s="150"/>
      <c r="R668" s="76"/>
    </row>
    <row r="669" spans="1:18" x14ac:dyDescent="0.3">
      <c r="A669" s="115"/>
      <c r="B669" s="116"/>
      <c r="C669" s="431"/>
      <c r="D669" s="406"/>
      <c r="E669" s="401"/>
      <c r="F669" s="416"/>
      <c r="G669" s="418"/>
      <c r="H669" s="410"/>
      <c r="I669" s="404"/>
      <c r="J669" s="107"/>
      <c r="K669" s="451"/>
      <c r="L669" s="116"/>
      <c r="M669" s="110"/>
      <c r="N669" s="111"/>
      <c r="O669" s="109"/>
      <c r="P669" s="150"/>
      <c r="R669" s="76"/>
    </row>
    <row r="670" spans="1:18" x14ac:dyDescent="0.3">
      <c r="A670" s="115"/>
      <c r="B670" s="116"/>
      <c r="C670" s="414"/>
      <c r="D670" s="406"/>
      <c r="E670" s="401"/>
      <c r="F670" s="407"/>
      <c r="G670" s="407"/>
      <c r="H670" s="404"/>
      <c r="I670" s="417"/>
      <c r="J670" s="124"/>
      <c r="K670" s="451"/>
      <c r="L670" s="116"/>
      <c r="M670" s="110"/>
      <c r="N670" s="111"/>
      <c r="O670" s="109"/>
      <c r="P670" s="150"/>
      <c r="R670" s="76"/>
    </row>
    <row r="671" spans="1:18" x14ac:dyDescent="0.3">
      <c r="A671" s="115"/>
      <c r="B671" s="116"/>
      <c r="C671" s="402"/>
      <c r="D671" s="406"/>
      <c r="E671" s="401"/>
      <c r="F671" s="403"/>
      <c r="G671" s="407"/>
      <c r="H671" s="408"/>
      <c r="I671" s="404"/>
      <c r="J671" s="107"/>
      <c r="K671" s="451"/>
      <c r="L671" s="116"/>
      <c r="M671" s="127"/>
      <c r="N671" s="129"/>
      <c r="O671" s="109"/>
      <c r="P671" s="150"/>
      <c r="R671" s="76"/>
    </row>
    <row r="672" spans="1:18" x14ac:dyDescent="0.3">
      <c r="A672" s="115"/>
      <c r="B672" s="116"/>
      <c r="C672" s="402"/>
      <c r="D672" s="406"/>
      <c r="E672" s="415"/>
      <c r="F672" s="403"/>
      <c r="G672" s="407"/>
      <c r="H672" s="408"/>
      <c r="I672" s="404"/>
      <c r="J672" s="107"/>
      <c r="K672" s="451"/>
      <c r="L672" s="116"/>
      <c r="M672" s="127"/>
      <c r="N672" s="129"/>
      <c r="O672" s="109"/>
      <c r="P672" s="150"/>
      <c r="R672" s="76"/>
    </row>
    <row r="673" spans="1:18" x14ac:dyDescent="0.3">
      <c r="A673" s="115"/>
      <c r="B673" s="116"/>
      <c r="C673" s="402"/>
      <c r="D673" s="406"/>
      <c r="E673" s="401"/>
      <c r="F673" s="403"/>
      <c r="G673" s="407"/>
      <c r="H673" s="408"/>
      <c r="I673" s="404"/>
      <c r="J673" s="107"/>
      <c r="K673" s="451"/>
      <c r="L673" s="116"/>
      <c r="M673" s="110"/>
      <c r="N673" s="111"/>
      <c r="O673" s="109"/>
      <c r="P673" s="150"/>
      <c r="R673" s="76"/>
    </row>
    <row r="674" spans="1:18" x14ac:dyDescent="0.3">
      <c r="A674" s="115"/>
      <c r="B674" s="116"/>
      <c r="C674" s="411"/>
      <c r="D674" s="406"/>
      <c r="E674" s="401"/>
      <c r="F674" s="409"/>
      <c r="G674" s="409"/>
      <c r="H674" s="412"/>
      <c r="I674" s="413"/>
      <c r="J674" s="114"/>
      <c r="K674" s="451"/>
      <c r="L674" s="116"/>
      <c r="M674" s="110"/>
      <c r="N674" s="111"/>
      <c r="O674" s="109"/>
      <c r="P674" s="150"/>
      <c r="R674" s="76"/>
    </row>
    <row r="675" spans="1:18" x14ac:dyDescent="0.3">
      <c r="A675" s="115"/>
      <c r="B675" s="116"/>
      <c r="C675" s="411"/>
      <c r="D675" s="406"/>
      <c r="E675" s="401"/>
      <c r="F675" s="409"/>
      <c r="G675" s="409"/>
      <c r="H675" s="412"/>
      <c r="I675" s="413"/>
      <c r="J675" s="114"/>
      <c r="K675" s="451"/>
      <c r="L675" s="116"/>
      <c r="M675" s="127"/>
      <c r="N675" s="129"/>
      <c r="O675" s="109"/>
      <c r="P675" s="150"/>
      <c r="R675" s="76"/>
    </row>
    <row r="676" spans="1:18" x14ac:dyDescent="0.3">
      <c r="A676" s="115"/>
      <c r="B676" s="116"/>
      <c r="C676" s="402"/>
      <c r="D676" s="406"/>
      <c r="E676" s="402"/>
      <c r="F676" s="403"/>
      <c r="G676" s="407"/>
      <c r="H676" s="408"/>
      <c r="I676" s="404"/>
      <c r="J676" s="107"/>
      <c r="K676" s="451"/>
      <c r="L676" s="116"/>
      <c r="M676" s="127"/>
      <c r="N676" s="129"/>
      <c r="O676" s="109"/>
      <c r="P676" s="150"/>
      <c r="R676" s="76"/>
    </row>
    <row r="677" spans="1:18" x14ac:dyDescent="0.3">
      <c r="A677" s="115"/>
      <c r="B677" s="116"/>
      <c r="C677" s="402"/>
      <c r="D677" s="406"/>
      <c r="E677" s="402"/>
      <c r="F677" s="403"/>
      <c r="G677" s="407"/>
      <c r="H677" s="408"/>
      <c r="I677" s="404"/>
      <c r="J677" s="107"/>
      <c r="K677" s="451"/>
      <c r="L677" s="116"/>
      <c r="M677" s="110"/>
      <c r="N677" s="111"/>
      <c r="O677" s="109"/>
      <c r="P677" s="150"/>
      <c r="R677" s="76"/>
    </row>
    <row r="678" spans="1:18" x14ac:dyDescent="0.3">
      <c r="A678" s="115"/>
      <c r="B678" s="116"/>
      <c r="C678" s="402"/>
      <c r="D678" s="406"/>
      <c r="E678" s="402"/>
      <c r="F678" s="403"/>
      <c r="G678" s="407"/>
      <c r="H678" s="408"/>
      <c r="I678" s="404"/>
      <c r="J678" s="107"/>
      <c r="K678" s="451"/>
      <c r="L678" s="116"/>
      <c r="M678" s="110"/>
      <c r="N678" s="111"/>
      <c r="O678" s="109"/>
      <c r="P678" s="150"/>
      <c r="R678" s="76"/>
    </row>
    <row r="679" spans="1:18" x14ac:dyDescent="0.3">
      <c r="A679" s="115"/>
      <c r="B679" s="116"/>
      <c r="C679" s="419"/>
      <c r="D679" s="406"/>
      <c r="E679" s="402"/>
      <c r="F679" s="420"/>
      <c r="G679" s="421"/>
      <c r="H679" s="422"/>
      <c r="I679" s="423"/>
      <c r="J679" s="118"/>
      <c r="K679" s="451"/>
      <c r="L679" s="116"/>
      <c r="M679" s="110"/>
      <c r="N679" s="111"/>
      <c r="O679" s="109"/>
      <c r="P679" s="150"/>
      <c r="R679" s="76"/>
    </row>
    <row r="680" spans="1:18" x14ac:dyDescent="0.3">
      <c r="A680" s="115"/>
      <c r="B680" s="116"/>
      <c r="C680" s="419"/>
      <c r="D680" s="406"/>
      <c r="E680" s="401"/>
      <c r="F680" s="420"/>
      <c r="G680" s="421"/>
      <c r="H680" s="422"/>
      <c r="I680" s="423"/>
      <c r="J680" s="118"/>
      <c r="K680" s="451"/>
      <c r="L680" s="116"/>
      <c r="M680" s="127"/>
      <c r="N680" s="129"/>
      <c r="O680" s="109"/>
      <c r="P680" s="150"/>
      <c r="R680" s="76"/>
    </row>
    <row r="681" spans="1:18" x14ac:dyDescent="0.3">
      <c r="A681" s="115"/>
      <c r="B681" s="116"/>
      <c r="C681" s="419"/>
      <c r="D681" s="406"/>
      <c r="E681" s="401"/>
      <c r="F681" s="420"/>
      <c r="G681" s="421"/>
      <c r="H681" s="422"/>
      <c r="I681" s="423"/>
      <c r="J681" s="118"/>
      <c r="K681" s="451"/>
      <c r="L681" s="119"/>
      <c r="M681" s="110"/>
      <c r="N681" s="109"/>
      <c r="O681" s="109"/>
      <c r="P681" s="150"/>
      <c r="R681" s="76"/>
    </row>
    <row r="682" spans="1:18" x14ac:dyDescent="0.3">
      <c r="A682" s="115"/>
      <c r="B682" s="116"/>
      <c r="C682" s="411"/>
      <c r="D682" s="406"/>
      <c r="E682" s="401"/>
      <c r="F682" s="409"/>
      <c r="G682" s="409"/>
      <c r="H682" s="412"/>
      <c r="I682" s="413"/>
      <c r="J682" s="114"/>
      <c r="K682" s="451"/>
      <c r="L682" s="116"/>
      <c r="M682" s="127"/>
      <c r="N682" s="129"/>
      <c r="O682" s="109"/>
      <c r="P682" s="150"/>
      <c r="R682" s="76"/>
    </row>
    <row r="683" spans="1:18" ht="40.5" customHeight="1" x14ac:dyDescent="0.35">
      <c r="A683" s="115"/>
      <c r="B683" s="116"/>
      <c r="C683" s="419"/>
      <c r="D683" s="406"/>
      <c r="E683" s="401"/>
      <c r="F683" s="420"/>
      <c r="G683" s="421"/>
      <c r="H683" s="422"/>
      <c r="I683" s="423"/>
      <c r="J683" s="118"/>
      <c r="K683" s="451"/>
      <c r="L683" s="116"/>
      <c r="M683" s="127"/>
      <c r="N683" s="128"/>
      <c r="O683" s="129"/>
      <c r="P683" s="150"/>
      <c r="R683" s="76"/>
    </row>
    <row r="684" spans="1:18" ht="40.5" customHeight="1" x14ac:dyDescent="0.35">
      <c r="A684" s="115"/>
      <c r="B684" s="116"/>
      <c r="C684" s="414"/>
      <c r="D684" s="406"/>
      <c r="E684" s="401"/>
      <c r="F684" s="407"/>
      <c r="G684" s="426"/>
      <c r="H684" s="404"/>
      <c r="I684" s="428"/>
      <c r="J684" s="137"/>
      <c r="K684" s="451"/>
      <c r="L684" s="116"/>
      <c r="M684" s="127"/>
      <c r="N684" s="128"/>
      <c r="O684" s="129"/>
      <c r="P684" s="150"/>
      <c r="R684" s="76"/>
    </row>
    <row r="685" spans="1:18" x14ac:dyDescent="0.3">
      <c r="A685" s="115"/>
      <c r="B685" s="116"/>
      <c r="C685" s="414"/>
      <c r="D685" s="406"/>
      <c r="E685" s="401"/>
      <c r="F685" s="407"/>
      <c r="G685" s="418"/>
      <c r="H685" s="404"/>
      <c r="I685" s="404"/>
      <c r="J685" s="107"/>
      <c r="K685" s="451"/>
      <c r="L685" s="116"/>
      <c r="M685" s="127"/>
      <c r="N685" s="129"/>
      <c r="O685" s="109"/>
      <c r="P685" s="150"/>
      <c r="R685" s="76"/>
    </row>
    <row r="686" spans="1:18" x14ac:dyDescent="0.3">
      <c r="A686" s="115"/>
      <c r="B686" s="116"/>
      <c r="C686" s="414"/>
      <c r="D686" s="406"/>
      <c r="E686" s="401"/>
      <c r="F686" s="407"/>
      <c r="G686" s="407"/>
      <c r="H686" s="404"/>
      <c r="I686" s="404"/>
      <c r="J686" s="107"/>
      <c r="K686" s="451"/>
      <c r="L686" s="116"/>
      <c r="M686" s="127"/>
      <c r="N686" s="129"/>
      <c r="O686" s="109"/>
      <c r="P686" s="150"/>
      <c r="R686" s="76"/>
    </row>
    <row r="687" spans="1:18" x14ac:dyDescent="0.3">
      <c r="A687" s="115"/>
      <c r="B687" s="116"/>
      <c r="C687" s="399"/>
      <c r="D687" s="406"/>
      <c r="E687" s="401"/>
      <c r="F687" s="420"/>
      <c r="G687" s="421"/>
      <c r="H687" s="422"/>
      <c r="I687" s="423"/>
      <c r="J687" s="118"/>
      <c r="K687" s="451"/>
      <c r="L687" s="119"/>
      <c r="M687" s="110"/>
      <c r="N687" s="109"/>
      <c r="O687" s="109"/>
      <c r="P687" s="150"/>
      <c r="R687" s="76"/>
    </row>
    <row r="688" spans="1:18" ht="40.5" customHeight="1" x14ac:dyDescent="0.3">
      <c r="A688" s="115"/>
      <c r="B688" s="116"/>
      <c r="C688" s="399"/>
      <c r="D688" s="400"/>
      <c r="E688" s="401"/>
      <c r="F688" s="429"/>
      <c r="G688" s="432"/>
      <c r="H688" s="430"/>
      <c r="I688" s="433"/>
      <c r="J688" s="142"/>
      <c r="K688" s="452"/>
      <c r="L688" s="116"/>
      <c r="M688" s="127"/>
      <c r="N688" s="129"/>
      <c r="O688" s="109"/>
      <c r="P688" s="150"/>
      <c r="R688" s="76"/>
    </row>
    <row r="689" spans="1:18" ht="40.5" customHeight="1" x14ac:dyDescent="0.3">
      <c r="A689" s="115"/>
      <c r="B689" s="116"/>
      <c r="C689" s="399"/>
      <c r="D689" s="400"/>
      <c r="E689" s="401"/>
      <c r="F689" s="429"/>
      <c r="G689" s="432"/>
      <c r="H689" s="430"/>
      <c r="I689" s="433"/>
      <c r="J689" s="142"/>
      <c r="K689" s="452"/>
      <c r="L689" s="116"/>
      <c r="M689" s="127"/>
      <c r="N689" s="129"/>
      <c r="O689" s="109"/>
      <c r="P689" s="150"/>
      <c r="R689" s="76"/>
    </row>
    <row r="690" spans="1:18" x14ac:dyDescent="0.3">
      <c r="A690" s="115"/>
      <c r="B690" s="116"/>
      <c r="C690" s="402"/>
      <c r="D690" s="400"/>
      <c r="E690" s="401"/>
      <c r="F690" s="403"/>
      <c r="G690" s="434"/>
      <c r="H690" s="427"/>
      <c r="I690" s="427"/>
      <c r="J690" s="136"/>
      <c r="K690" s="452"/>
      <c r="L690" s="119"/>
      <c r="M690" s="110"/>
      <c r="N690" s="109"/>
      <c r="O690" s="109"/>
      <c r="P690" s="150"/>
      <c r="R690" s="76"/>
    </row>
    <row r="691" spans="1:18" x14ac:dyDescent="0.3">
      <c r="A691" s="115"/>
      <c r="B691" s="116"/>
      <c r="C691" s="402"/>
      <c r="D691" s="400"/>
      <c r="E691" s="401"/>
      <c r="F691" s="403"/>
      <c r="G691" s="403"/>
      <c r="H691" s="428"/>
      <c r="I691" s="410"/>
      <c r="J691" s="131"/>
      <c r="K691" s="452"/>
      <c r="L691" s="116"/>
      <c r="M691" s="110"/>
      <c r="N691" s="111"/>
      <c r="O691" s="109"/>
      <c r="P691" s="150"/>
      <c r="R691" s="76"/>
    </row>
    <row r="692" spans="1:18" x14ac:dyDescent="0.3">
      <c r="A692" s="115"/>
      <c r="B692" s="116"/>
      <c r="C692" s="399"/>
      <c r="D692" s="400"/>
      <c r="E692" s="401"/>
      <c r="F692" s="409"/>
      <c r="G692" s="409"/>
      <c r="H692" s="435"/>
      <c r="I692" s="413"/>
      <c r="J692" s="114"/>
      <c r="K692" s="452"/>
      <c r="L692" s="119"/>
      <c r="M692" s="110"/>
      <c r="N692" s="109"/>
      <c r="O692" s="109"/>
      <c r="P692" s="150"/>
      <c r="R692" s="76"/>
    </row>
    <row r="693" spans="1:18" ht="40.5" customHeight="1" x14ac:dyDescent="0.3">
      <c r="A693" s="115"/>
      <c r="B693" s="116"/>
      <c r="C693" s="402"/>
      <c r="D693" s="400"/>
      <c r="E693" s="401"/>
      <c r="F693" s="403"/>
      <c r="G693" s="403"/>
      <c r="H693" s="410"/>
      <c r="I693" s="410"/>
      <c r="J693" s="131"/>
      <c r="K693" s="452"/>
      <c r="L693" s="116"/>
      <c r="M693" s="127"/>
      <c r="N693" s="129"/>
      <c r="O693" s="109"/>
      <c r="P693" s="150"/>
      <c r="R693" s="76"/>
    </row>
    <row r="694" spans="1:18" x14ac:dyDescent="0.3">
      <c r="A694" s="115"/>
      <c r="B694" s="116"/>
      <c r="C694" s="419"/>
      <c r="D694" s="406"/>
      <c r="E694" s="402"/>
      <c r="F694" s="420"/>
      <c r="G694" s="421"/>
      <c r="H694" s="422"/>
      <c r="I694" s="423"/>
      <c r="J694" s="118"/>
      <c r="K694" s="451"/>
      <c r="L694" s="116"/>
      <c r="M694" s="110"/>
      <c r="N694" s="111"/>
      <c r="O694" s="109"/>
      <c r="P694" s="150"/>
      <c r="R694" s="76"/>
    </row>
    <row r="695" spans="1:18" x14ac:dyDescent="0.3">
      <c r="A695" s="115"/>
      <c r="B695" s="116"/>
      <c r="C695" s="414"/>
      <c r="D695" s="406"/>
      <c r="E695" s="402"/>
      <c r="F695" s="407"/>
      <c r="G695" s="418"/>
      <c r="H695" s="404"/>
      <c r="I695" s="404"/>
      <c r="J695" s="107"/>
      <c r="K695" s="451"/>
      <c r="L695" s="116"/>
      <c r="M695" s="127"/>
      <c r="N695" s="129"/>
      <c r="O695" s="109"/>
      <c r="P695" s="150"/>
      <c r="R695" s="76"/>
    </row>
    <row r="696" spans="1:18" x14ac:dyDescent="0.3">
      <c r="A696" s="115"/>
      <c r="B696" s="116"/>
      <c r="C696" s="436"/>
      <c r="D696" s="406"/>
      <c r="E696" s="401"/>
      <c r="F696" s="437"/>
      <c r="G696" s="418"/>
      <c r="H696" s="408"/>
      <c r="I696" s="408"/>
      <c r="J696" s="108"/>
      <c r="K696" s="451"/>
      <c r="L696" s="116"/>
      <c r="M696" s="110"/>
      <c r="N696" s="111"/>
      <c r="O696" s="109"/>
      <c r="P696" s="150"/>
      <c r="R696" s="76"/>
    </row>
    <row r="697" spans="1:18" x14ac:dyDescent="0.3">
      <c r="A697" s="115"/>
      <c r="B697" s="116"/>
      <c r="C697" s="436"/>
      <c r="D697" s="406"/>
      <c r="E697" s="402"/>
      <c r="F697" s="437"/>
      <c r="G697" s="418"/>
      <c r="H697" s="408"/>
      <c r="I697" s="408"/>
      <c r="J697" s="108"/>
      <c r="K697" s="451"/>
      <c r="L697" s="116"/>
      <c r="M697" s="127"/>
      <c r="N697" s="129"/>
      <c r="O697" s="109"/>
      <c r="P697" s="150"/>
      <c r="R697" s="76"/>
    </row>
    <row r="698" spans="1:18" x14ac:dyDescent="0.3">
      <c r="A698" s="115"/>
      <c r="B698" s="116"/>
      <c r="C698" s="414"/>
      <c r="D698" s="406"/>
      <c r="E698" s="402"/>
      <c r="F698" s="407"/>
      <c r="G698" s="418"/>
      <c r="H698" s="408"/>
      <c r="I698" s="408"/>
      <c r="J698" s="108"/>
      <c r="K698" s="451"/>
      <c r="L698" s="116"/>
      <c r="M698" s="110"/>
      <c r="N698" s="111"/>
      <c r="O698" s="109"/>
      <c r="P698" s="150"/>
      <c r="R698" s="76"/>
    </row>
    <row r="699" spans="1:18" x14ac:dyDescent="0.3">
      <c r="A699" s="115"/>
      <c r="B699" s="116"/>
      <c r="C699" s="414"/>
      <c r="D699" s="406"/>
      <c r="E699" s="401"/>
      <c r="F699" s="438"/>
      <c r="G699" s="418"/>
      <c r="H699" s="408"/>
      <c r="I699" s="408"/>
      <c r="J699" s="108"/>
      <c r="K699" s="451"/>
      <c r="L699" s="116"/>
      <c r="M699" s="110"/>
      <c r="N699" s="111"/>
      <c r="O699" s="109"/>
      <c r="P699" s="150"/>
      <c r="R699" s="76"/>
    </row>
    <row r="700" spans="1:18" x14ac:dyDescent="0.3">
      <c r="A700" s="115"/>
      <c r="B700" s="116"/>
      <c r="C700" s="436"/>
      <c r="D700" s="406"/>
      <c r="E700" s="401"/>
      <c r="F700" s="437"/>
      <c r="G700" s="418"/>
      <c r="H700" s="408"/>
      <c r="I700" s="408"/>
      <c r="J700" s="108"/>
      <c r="K700" s="451"/>
      <c r="L700" s="116"/>
      <c r="M700" s="110"/>
      <c r="N700" s="111"/>
      <c r="O700" s="109"/>
      <c r="P700" s="150"/>
      <c r="R700" s="76"/>
    </row>
    <row r="701" spans="1:18" x14ac:dyDescent="0.3">
      <c r="A701" s="115"/>
      <c r="B701" s="116"/>
      <c r="C701" s="414"/>
      <c r="D701" s="406"/>
      <c r="E701" s="401"/>
      <c r="F701" s="407"/>
      <c r="G701" s="418"/>
      <c r="H701" s="408"/>
      <c r="I701" s="408"/>
      <c r="J701" s="108"/>
      <c r="K701" s="451"/>
      <c r="L701" s="116"/>
      <c r="M701" s="127"/>
      <c r="N701" s="129"/>
      <c r="O701" s="109"/>
      <c r="P701" s="150"/>
      <c r="R701" s="76"/>
    </row>
    <row r="702" spans="1:18" x14ac:dyDescent="0.3">
      <c r="A702" s="115"/>
      <c r="B702" s="116"/>
      <c r="C702" s="414"/>
      <c r="D702" s="406"/>
      <c r="E702" s="401"/>
      <c r="F702" s="414"/>
      <c r="G702" s="407"/>
      <c r="H702" s="404"/>
      <c r="I702" s="405"/>
      <c r="J702" s="125"/>
      <c r="K702" s="451"/>
      <c r="L702" s="116"/>
      <c r="M702" s="110"/>
      <c r="N702" s="111"/>
      <c r="O702" s="109"/>
      <c r="P702" s="150"/>
      <c r="R702" s="76"/>
    </row>
    <row r="703" spans="1:18" x14ac:dyDescent="0.3">
      <c r="A703" s="115"/>
      <c r="B703" s="116"/>
      <c r="C703" s="414"/>
      <c r="D703" s="406"/>
      <c r="E703" s="401"/>
      <c r="F703" s="414"/>
      <c r="G703" s="407"/>
      <c r="H703" s="428"/>
      <c r="I703" s="404"/>
      <c r="J703" s="107"/>
      <c r="K703" s="451"/>
      <c r="L703" s="116"/>
      <c r="M703" s="110"/>
      <c r="N703" s="111"/>
      <c r="O703" s="109"/>
      <c r="P703" s="150"/>
      <c r="R703" s="76"/>
    </row>
    <row r="704" spans="1:18" x14ac:dyDescent="0.3">
      <c r="A704" s="115"/>
      <c r="B704" s="116"/>
      <c r="C704" s="431"/>
      <c r="D704" s="406"/>
      <c r="E704" s="402"/>
      <c r="F704" s="416"/>
      <c r="G704" s="418"/>
      <c r="H704" s="404"/>
      <c r="I704" s="408"/>
      <c r="J704" s="108"/>
      <c r="K704" s="451"/>
      <c r="L704" s="116"/>
      <c r="M704" s="110"/>
      <c r="N704" s="111"/>
      <c r="O704" s="109"/>
      <c r="P704" s="150"/>
      <c r="R704" s="76"/>
    </row>
    <row r="705" spans="1:18" x14ac:dyDescent="0.3">
      <c r="A705" s="115"/>
      <c r="B705" s="116"/>
      <c r="C705" s="431"/>
      <c r="D705" s="406"/>
      <c r="E705" s="402"/>
      <c r="F705" s="416"/>
      <c r="G705" s="418"/>
      <c r="H705" s="404"/>
      <c r="I705" s="408"/>
      <c r="J705" s="108"/>
      <c r="K705" s="451"/>
      <c r="L705" s="116"/>
      <c r="M705" s="110"/>
      <c r="N705" s="129"/>
      <c r="O705" s="109"/>
      <c r="P705" s="150"/>
      <c r="R705" s="76"/>
    </row>
    <row r="706" spans="1:18" x14ac:dyDescent="0.3">
      <c r="A706" s="115"/>
      <c r="B706" s="116"/>
      <c r="C706" s="431"/>
      <c r="D706" s="406"/>
      <c r="E706" s="401"/>
      <c r="F706" s="416"/>
      <c r="G706" s="418"/>
      <c r="H706" s="404"/>
      <c r="I706" s="408"/>
      <c r="J706" s="108"/>
      <c r="K706" s="451"/>
      <c r="L706" s="116"/>
      <c r="M706" s="110"/>
      <c r="N706" s="111"/>
      <c r="O706" s="109"/>
      <c r="P706" s="150"/>
      <c r="R706" s="76"/>
    </row>
    <row r="707" spans="1:18" x14ac:dyDescent="0.3">
      <c r="A707" s="115"/>
      <c r="B707" s="116"/>
      <c r="C707" s="414"/>
      <c r="D707" s="406"/>
      <c r="E707" s="401"/>
      <c r="F707" s="407"/>
      <c r="G707" s="407"/>
      <c r="H707" s="404"/>
      <c r="I707" s="404"/>
      <c r="J707" s="107"/>
      <c r="K707" s="451"/>
      <c r="L707" s="119"/>
      <c r="M707" s="110"/>
      <c r="N707" s="109"/>
      <c r="O707" s="109"/>
      <c r="P707" s="150"/>
      <c r="R707" s="76"/>
    </row>
    <row r="708" spans="1:18" x14ac:dyDescent="0.3">
      <c r="A708" s="115"/>
      <c r="B708" s="116"/>
      <c r="C708" s="414"/>
      <c r="D708" s="406"/>
      <c r="E708" s="401"/>
      <c r="F708" s="438"/>
      <c r="G708" s="418"/>
      <c r="H708" s="404"/>
      <c r="I708" s="408"/>
      <c r="J708" s="108"/>
      <c r="K708" s="451"/>
      <c r="L708" s="119"/>
      <c r="M708" s="127"/>
      <c r="N708" s="127"/>
      <c r="O708" s="109"/>
      <c r="P708" s="150"/>
      <c r="R708" s="76"/>
    </row>
    <row r="709" spans="1:18" x14ac:dyDescent="0.3">
      <c r="A709" s="115"/>
      <c r="B709" s="116"/>
      <c r="C709" s="431"/>
      <c r="D709" s="406"/>
      <c r="E709" s="401"/>
      <c r="F709" s="416"/>
      <c r="G709" s="418"/>
      <c r="H709" s="404"/>
      <c r="I709" s="404"/>
      <c r="J709" s="107"/>
      <c r="K709" s="451"/>
      <c r="L709" s="116"/>
      <c r="M709" s="127"/>
      <c r="N709" s="129"/>
      <c r="O709" s="109"/>
      <c r="P709" s="150"/>
      <c r="R709" s="76"/>
    </row>
    <row r="710" spans="1:18" x14ac:dyDescent="0.3">
      <c r="A710" s="115"/>
      <c r="B710" s="116"/>
      <c r="C710" s="431"/>
      <c r="D710" s="406"/>
      <c r="E710" s="401"/>
      <c r="F710" s="416"/>
      <c r="G710" s="418"/>
      <c r="H710" s="404"/>
      <c r="I710" s="404"/>
      <c r="J710" s="107"/>
      <c r="K710" s="451"/>
      <c r="L710" s="116"/>
      <c r="M710" s="127"/>
      <c r="N710" s="129"/>
      <c r="O710" s="109"/>
      <c r="P710" s="150"/>
      <c r="R710" s="76"/>
    </row>
    <row r="711" spans="1:18" x14ac:dyDescent="0.3">
      <c r="A711" s="115"/>
      <c r="B711" s="116"/>
      <c r="C711" s="419"/>
      <c r="D711" s="406"/>
      <c r="E711" s="401"/>
      <c r="F711" s="420"/>
      <c r="G711" s="421"/>
      <c r="H711" s="422"/>
      <c r="I711" s="423"/>
      <c r="J711" s="118"/>
      <c r="K711" s="451"/>
      <c r="L711" s="116"/>
      <c r="M711" s="110"/>
      <c r="N711" s="111"/>
      <c r="O711" s="109"/>
      <c r="P711" s="150"/>
      <c r="R711" s="76"/>
    </row>
    <row r="712" spans="1:18" x14ac:dyDescent="0.3">
      <c r="A712" s="115"/>
      <c r="B712" s="116"/>
      <c r="C712" s="411"/>
      <c r="D712" s="406"/>
      <c r="E712" s="401"/>
      <c r="F712" s="409"/>
      <c r="G712" s="409"/>
      <c r="H712" s="412"/>
      <c r="I712" s="413"/>
      <c r="J712" s="114"/>
      <c r="K712" s="451"/>
      <c r="L712" s="116"/>
      <c r="M712" s="127"/>
      <c r="N712" s="129"/>
      <c r="O712" s="109"/>
      <c r="P712" s="150"/>
      <c r="R712" s="76"/>
    </row>
    <row r="713" spans="1:18" x14ac:dyDescent="0.3">
      <c r="A713" s="115"/>
      <c r="B713" s="116"/>
      <c r="C713" s="399"/>
      <c r="D713" s="400"/>
      <c r="E713" s="401"/>
      <c r="F713" s="429"/>
      <c r="G713" s="432"/>
      <c r="H713" s="430"/>
      <c r="I713" s="433"/>
      <c r="J713" s="142"/>
      <c r="K713" s="452"/>
      <c r="L713" s="119"/>
      <c r="M713" s="110"/>
      <c r="N713" s="109"/>
      <c r="O713" s="109"/>
      <c r="P713" s="150"/>
      <c r="R713" s="76"/>
    </row>
    <row r="714" spans="1:18" x14ac:dyDescent="0.3">
      <c r="A714" s="115"/>
      <c r="B714" s="116"/>
      <c r="C714" s="402"/>
      <c r="D714" s="400"/>
      <c r="E714" s="401"/>
      <c r="F714" s="403"/>
      <c r="G714" s="402"/>
      <c r="H714" s="428"/>
      <c r="I714" s="410"/>
      <c r="J714" s="131"/>
      <c r="K714" s="452"/>
      <c r="L714" s="119"/>
      <c r="M714" s="110"/>
      <c r="N714" s="109"/>
      <c r="O714" s="109"/>
      <c r="P714" s="150"/>
      <c r="R714" s="76"/>
    </row>
    <row r="715" spans="1:18" x14ac:dyDescent="0.3">
      <c r="A715" s="115"/>
      <c r="B715" s="116"/>
      <c r="C715" s="399"/>
      <c r="D715" s="400"/>
      <c r="E715" s="401"/>
      <c r="F715" s="403"/>
      <c r="G715" s="426"/>
      <c r="H715" s="428"/>
      <c r="I715" s="428"/>
      <c r="J715" s="137"/>
      <c r="K715" s="452"/>
      <c r="L715" s="116"/>
      <c r="M715" s="110"/>
      <c r="N715" s="111"/>
      <c r="O715" s="109"/>
      <c r="P715" s="150"/>
      <c r="R715" s="76"/>
    </row>
    <row r="716" spans="1:18" x14ac:dyDescent="0.3">
      <c r="A716" s="115"/>
      <c r="B716" s="116"/>
      <c r="C716" s="402"/>
      <c r="D716" s="400"/>
      <c r="E716" s="415"/>
      <c r="F716" s="403"/>
      <c r="G716" s="426"/>
      <c r="H716" s="428"/>
      <c r="I716" s="428"/>
      <c r="J716" s="137"/>
      <c r="K716" s="452"/>
      <c r="L716" s="119"/>
      <c r="M716" s="110"/>
      <c r="N716" s="109"/>
      <c r="O716" s="109"/>
      <c r="P716" s="150"/>
      <c r="R716" s="76"/>
    </row>
    <row r="717" spans="1:18" x14ac:dyDescent="0.3">
      <c r="A717" s="115"/>
      <c r="B717" s="116"/>
      <c r="C717" s="399"/>
      <c r="D717" s="400"/>
      <c r="E717" s="401"/>
      <c r="F717" s="409"/>
      <c r="G717" s="409"/>
      <c r="H717" s="435"/>
      <c r="I717" s="413"/>
      <c r="J717" s="114"/>
      <c r="K717" s="452"/>
      <c r="L717" s="116"/>
      <c r="M717" s="110"/>
      <c r="N717" s="111"/>
      <c r="O717" s="109"/>
      <c r="P717" s="150"/>
      <c r="R717" s="76"/>
    </row>
    <row r="718" spans="1:18" x14ac:dyDescent="0.3">
      <c r="A718" s="115"/>
      <c r="B718" s="116"/>
      <c r="C718" s="399"/>
      <c r="D718" s="400"/>
      <c r="E718" s="402"/>
      <c r="F718" s="439"/>
      <c r="G718" s="403"/>
      <c r="H718" s="410"/>
      <c r="I718" s="410"/>
      <c r="J718" s="131"/>
      <c r="K718" s="452"/>
      <c r="L718" s="119"/>
      <c r="M718" s="110"/>
      <c r="N718" s="109"/>
      <c r="O718" s="109"/>
      <c r="P718" s="150"/>
      <c r="R718" s="76"/>
    </row>
    <row r="719" spans="1:18" x14ac:dyDescent="0.3">
      <c r="A719" s="115"/>
      <c r="B719" s="116"/>
      <c r="C719" s="399"/>
      <c r="D719" s="400"/>
      <c r="E719" s="401"/>
      <c r="F719" s="439"/>
      <c r="G719" s="403"/>
      <c r="H719" s="410"/>
      <c r="I719" s="410"/>
      <c r="J719" s="131"/>
      <c r="K719" s="452"/>
      <c r="L719" s="119"/>
      <c r="M719" s="110"/>
      <c r="N719" s="109"/>
      <c r="O719" s="109"/>
      <c r="P719" s="150"/>
      <c r="R719" s="76"/>
    </row>
    <row r="720" spans="1:18" x14ac:dyDescent="0.3">
      <c r="A720" s="115"/>
      <c r="B720" s="116"/>
      <c r="C720" s="399"/>
      <c r="D720" s="400"/>
      <c r="E720" s="401"/>
      <c r="F720" s="403"/>
      <c r="G720" s="426"/>
      <c r="H720" s="427"/>
      <c r="I720" s="428"/>
      <c r="J720" s="137"/>
      <c r="K720" s="452"/>
      <c r="L720" s="119"/>
      <c r="M720" s="110"/>
      <c r="N720" s="109"/>
      <c r="O720" s="109"/>
      <c r="P720" s="150"/>
      <c r="R720" s="76"/>
    </row>
    <row r="721" spans="1:18" x14ac:dyDescent="0.3">
      <c r="A721" s="115"/>
      <c r="B721" s="116"/>
      <c r="C721" s="431"/>
      <c r="D721" s="406"/>
      <c r="E721" s="415"/>
      <c r="F721" s="416"/>
      <c r="G721" s="440"/>
      <c r="H721" s="404"/>
      <c r="I721" s="404"/>
      <c r="J721" s="107"/>
      <c r="K721" s="451"/>
      <c r="L721" s="119"/>
      <c r="M721" s="110"/>
      <c r="N721" s="109"/>
      <c r="O721" s="109"/>
      <c r="P721" s="150"/>
      <c r="R721" s="76"/>
    </row>
    <row r="722" spans="1:18" x14ac:dyDescent="0.3">
      <c r="A722" s="115"/>
      <c r="B722" s="116"/>
      <c r="C722" s="414"/>
      <c r="D722" s="406"/>
      <c r="E722" s="401"/>
      <c r="F722" s="407"/>
      <c r="G722" s="416"/>
      <c r="H722" s="417"/>
      <c r="I722" s="417"/>
      <c r="J722" s="124"/>
      <c r="K722" s="451"/>
      <c r="L722" s="116"/>
      <c r="M722" s="127"/>
      <c r="N722" s="129"/>
      <c r="O722" s="109"/>
      <c r="P722" s="150"/>
      <c r="R722" s="76"/>
    </row>
    <row r="723" spans="1:18" x14ac:dyDescent="0.3">
      <c r="A723" s="115"/>
      <c r="B723" s="116"/>
      <c r="C723" s="414"/>
      <c r="D723" s="406"/>
      <c r="E723" s="401"/>
      <c r="F723" s="414"/>
      <c r="G723" s="407"/>
      <c r="H723" s="428"/>
      <c r="I723" s="404"/>
      <c r="J723" s="107"/>
      <c r="K723" s="451"/>
      <c r="L723" s="119"/>
      <c r="M723" s="110"/>
      <c r="N723" s="109"/>
      <c r="O723" s="109"/>
      <c r="P723" s="150"/>
      <c r="R723" s="76"/>
    </row>
    <row r="724" spans="1:18" x14ac:dyDescent="0.3">
      <c r="A724" s="115"/>
      <c r="B724" s="116"/>
      <c r="C724" s="414"/>
      <c r="D724" s="406"/>
      <c r="E724" s="401"/>
      <c r="F724" s="414"/>
      <c r="G724" s="407"/>
      <c r="H724" s="404"/>
      <c r="I724" s="405"/>
      <c r="J724" s="125"/>
      <c r="K724" s="451"/>
      <c r="L724" s="119"/>
      <c r="M724" s="110"/>
      <c r="N724" s="109"/>
      <c r="O724" s="109"/>
      <c r="P724" s="150"/>
      <c r="R724" s="76"/>
    </row>
    <row r="725" spans="1:18" x14ac:dyDescent="0.3">
      <c r="A725" s="115"/>
      <c r="B725" s="116"/>
      <c r="C725" s="414"/>
      <c r="D725" s="406"/>
      <c r="E725" s="401"/>
      <c r="F725" s="414"/>
      <c r="G725" s="407"/>
      <c r="H725" s="404"/>
      <c r="I725" s="405"/>
      <c r="J725" s="125"/>
      <c r="K725" s="451"/>
      <c r="L725" s="116"/>
      <c r="M725" s="110"/>
      <c r="N725" s="111"/>
      <c r="O725" s="109"/>
      <c r="P725" s="150"/>
      <c r="R725" s="76"/>
    </row>
    <row r="726" spans="1:18" x14ac:dyDescent="0.3">
      <c r="A726" s="115"/>
      <c r="B726" s="116"/>
      <c r="C726" s="414"/>
      <c r="D726" s="406"/>
      <c r="E726" s="415"/>
      <c r="F726" s="414"/>
      <c r="G726" s="407"/>
      <c r="H726" s="404"/>
      <c r="I726" s="405"/>
      <c r="J726" s="125"/>
      <c r="K726" s="451"/>
      <c r="L726" s="119"/>
      <c r="M726" s="110"/>
      <c r="N726" s="109"/>
      <c r="O726" s="109"/>
      <c r="P726" s="150"/>
      <c r="R726" s="76"/>
    </row>
    <row r="727" spans="1:18" x14ac:dyDescent="0.3">
      <c r="A727" s="115"/>
      <c r="B727" s="116"/>
      <c r="C727" s="402"/>
      <c r="D727" s="406"/>
      <c r="E727" s="415"/>
      <c r="F727" s="403"/>
      <c r="G727" s="407"/>
      <c r="H727" s="410"/>
      <c r="I727" s="410"/>
      <c r="J727" s="131"/>
      <c r="K727" s="451"/>
      <c r="L727" s="119"/>
      <c r="M727" s="110"/>
      <c r="N727" s="109"/>
      <c r="O727" s="109"/>
      <c r="P727" s="150"/>
      <c r="R727" s="76"/>
    </row>
    <row r="728" spans="1:18" x14ac:dyDescent="0.3">
      <c r="A728" s="115"/>
      <c r="B728" s="116"/>
      <c r="C728" s="431"/>
      <c r="D728" s="406"/>
      <c r="E728" s="401"/>
      <c r="F728" s="416"/>
      <c r="G728" s="440"/>
      <c r="H728" s="404"/>
      <c r="I728" s="404"/>
      <c r="J728" s="107"/>
      <c r="K728" s="451"/>
      <c r="L728" s="119"/>
      <c r="M728" s="110"/>
      <c r="N728" s="109"/>
      <c r="O728" s="109"/>
      <c r="P728" s="150"/>
      <c r="R728" s="76"/>
    </row>
    <row r="729" spans="1:18" x14ac:dyDescent="0.3">
      <c r="A729" s="115"/>
      <c r="B729" s="116"/>
      <c r="C729" s="399"/>
      <c r="D729" s="400"/>
      <c r="E729" s="401"/>
      <c r="F729" s="441"/>
      <c r="G729" s="441"/>
      <c r="H729" s="410"/>
      <c r="I729" s="410"/>
      <c r="J729" s="131"/>
      <c r="K729" s="452"/>
      <c r="L729" s="116"/>
      <c r="M729" s="127"/>
      <c r="N729" s="129"/>
      <c r="O729" s="109"/>
      <c r="P729" s="150"/>
      <c r="R729" s="76"/>
    </row>
    <row r="730" spans="1:18" x14ac:dyDescent="0.3">
      <c r="A730" s="115"/>
      <c r="B730" s="116"/>
      <c r="C730" s="399"/>
      <c r="D730" s="400"/>
      <c r="E730" s="415"/>
      <c r="F730" s="434"/>
      <c r="G730" s="426"/>
      <c r="H730" s="427"/>
      <c r="I730" s="428"/>
      <c r="J730" s="137"/>
      <c r="K730" s="452"/>
      <c r="L730" s="116"/>
      <c r="M730" s="127"/>
      <c r="N730" s="129"/>
      <c r="O730" s="109"/>
      <c r="P730" s="150"/>
      <c r="R730" s="76"/>
    </row>
    <row r="731" spans="1:18" x14ac:dyDescent="0.3">
      <c r="A731" s="115"/>
      <c r="B731" s="116"/>
      <c r="C731" s="399"/>
      <c r="D731" s="400"/>
      <c r="E731" s="401"/>
      <c r="F731" s="439"/>
      <c r="G731" s="426"/>
      <c r="H731" s="410"/>
      <c r="I731" s="442"/>
      <c r="J731" s="144"/>
      <c r="K731" s="452"/>
      <c r="L731" s="119"/>
      <c r="M731" s="110"/>
      <c r="N731" s="109"/>
      <c r="O731" s="109"/>
      <c r="P731" s="150"/>
      <c r="R731" s="76"/>
    </row>
    <row r="732" spans="1:18" x14ac:dyDescent="0.3">
      <c r="A732" s="115"/>
      <c r="B732" s="116"/>
      <c r="C732" s="443"/>
      <c r="D732" s="400"/>
      <c r="E732" s="401"/>
      <c r="F732" s="434"/>
      <c r="G732" s="426"/>
      <c r="H732" s="410"/>
      <c r="I732" s="428"/>
      <c r="J732" s="137"/>
      <c r="K732" s="452"/>
      <c r="L732" s="119"/>
      <c r="M732" s="110"/>
      <c r="N732" s="109"/>
      <c r="O732" s="109"/>
      <c r="P732" s="150"/>
      <c r="R732" s="76"/>
    </row>
    <row r="733" spans="1:18" x14ac:dyDescent="0.3">
      <c r="A733" s="115"/>
      <c r="B733" s="116"/>
      <c r="C733" s="399"/>
      <c r="D733" s="400"/>
      <c r="E733" s="415"/>
      <c r="F733" s="444"/>
      <c r="G733" s="400"/>
      <c r="H733" s="445"/>
      <c r="I733" s="446"/>
      <c r="J733" s="145"/>
      <c r="K733" s="452"/>
      <c r="L733" s="119"/>
      <c r="M733" s="110"/>
      <c r="N733" s="109"/>
      <c r="O733" s="109"/>
      <c r="P733" s="150"/>
      <c r="R733" s="76"/>
    </row>
    <row r="734" spans="1:18" x14ac:dyDescent="0.3">
      <c r="A734" s="115"/>
      <c r="B734" s="116"/>
      <c r="C734" s="399"/>
      <c r="D734" s="400"/>
      <c r="E734" s="401"/>
      <c r="F734" s="429"/>
      <c r="G734" s="432"/>
      <c r="H734" s="430"/>
      <c r="I734" s="433"/>
      <c r="J734" s="142"/>
      <c r="K734" s="452"/>
      <c r="L734" s="119"/>
      <c r="M734" s="110"/>
      <c r="N734" s="109"/>
      <c r="O734" s="109"/>
      <c r="P734" s="150"/>
      <c r="R734" s="76"/>
    </row>
    <row r="735" spans="1:18" x14ac:dyDescent="0.3">
      <c r="A735" s="115"/>
      <c r="B735" s="116"/>
      <c r="C735" s="402"/>
      <c r="D735" s="400"/>
      <c r="E735" s="401"/>
      <c r="F735" s="403"/>
      <c r="G735" s="403"/>
      <c r="H735" s="428"/>
      <c r="I735" s="410"/>
      <c r="J735" s="131"/>
      <c r="K735" s="452"/>
      <c r="L735" s="116"/>
      <c r="M735" s="127"/>
      <c r="N735" s="129"/>
      <c r="O735" s="109"/>
      <c r="P735" s="150"/>
      <c r="R735" s="76"/>
    </row>
    <row r="736" spans="1:18" x14ac:dyDescent="0.3">
      <c r="A736" s="115"/>
      <c r="B736" s="116"/>
      <c r="C736" s="414"/>
      <c r="D736" s="406"/>
      <c r="E736" s="401"/>
      <c r="F736" s="407"/>
      <c r="G736" s="418"/>
      <c r="H736" s="408"/>
      <c r="I736" s="408"/>
      <c r="J736" s="108"/>
      <c r="K736" s="451"/>
      <c r="L736" s="116"/>
      <c r="M736" s="110"/>
      <c r="N736" s="111"/>
      <c r="O736" s="109"/>
      <c r="P736" s="150"/>
      <c r="R736" s="76"/>
    </row>
    <row r="737" spans="1:18" x14ac:dyDescent="0.3">
      <c r="A737" s="115"/>
      <c r="B737" s="116"/>
      <c r="C737" s="414"/>
      <c r="D737" s="406"/>
      <c r="E737" s="401"/>
      <c r="F737" s="407"/>
      <c r="G737" s="418"/>
      <c r="H737" s="408"/>
      <c r="I737" s="408"/>
      <c r="J737" s="108"/>
      <c r="K737" s="451"/>
      <c r="L737" s="119"/>
      <c r="M737" s="110"/>
      <c r="N737" s="109"/>
      <c r="O737" s="109"/>
      <c r="P737" s="150"/>
      <c r="R737" s="76"/>
    </row>
    <row r="738" spans="1:18" x14ac:dyDescent="0.3">
      <c r="A738" s="115"/>
      <c r="B738" s="116"/>
      <c r="C738" s="414"/>
      <c r="D738" s="406"/>
      <c r="E738" s="401"/>
      <c r="F738" s="407"/>
      <c r="G738" s="418"/>
      <c r="H738" s="408"/>
      <c r="I738" s="408"/>
      <c r="J738" s="108"/>
      <c r="K738" s="451"/>
      <c r="L738" s="116"/>
      <c r="M738" s="127"/>
      <c r="N738" s="129"/>
      <c r="O738" s="109"/>
      <c r="P738" s="150"/>
      <c r="R738" s="76"/>
    </row>
    <row r="739" spans="1:18" x14ac:dyDescent="0.3">
      <c r="A739" s="115"/>
      <c r="B739" s="116"/>
      <c r="C739" s="399"/>
      <c r="D739" s="400"/>
      <c r="E739" s="401"/>
      <c r="F739" s="403"/>
      <c r="G739" s="426"/>
      <c r="H739" s="428"/>
      <c r="I739" s="428"/>
      <c r="J739" s="137"/>
      <c r="K739" s="452"/>
      <c r="L739" s="116"/>
      <c r="M739" s="127"/>
      <c r="N739" s="129"/>
      <c r="O739" s="109"/>
      <c r="P739" s="150"/>
      <c r="R739" s="76"/>
    </row>
    <row r="740" spans="1:18" x14ac:dyDescent="0.3">
      <c r="A740" s="115"/>
      <c r="B740" s="116"/>
      <c r="C740" s="402"/>
      <c r="D740" s="400"/>
      <c r="E740" s="401"/>
      <c r="F740" s="403"/>
      <c r="G740" s="403"/>
      <c r="H740" s="428"/>
      <c r="I740" s="410"/>
      <c r="J740" s="131"/>
      <c r="K740" s="452"/>
      <c r="L740" s="116"/>
      <c r="M740" s="110"/>
      <c r="N740" s="111"/>
      <c r="O740" s="109"/>
      <c r="P740" s="150"/>
      <c r="R740" s="76"/>
    </row>
    <row r="741" spans="1:18" x14ac:dyDescent="0.3">
      <c r="A741" s="115"/>
      <c r="B741" s="116"/>
      <c r="C741" s="402"/>
      <c r="D741" s="400"/>
      <c r="E741" s="402"/>
      <c r="F741" s="403"/>
      <c r="G741" s="403"/>
      <c r="H741" s="410"/>
      <c r="I741" s="410"/>
      <c r="J741" s="131"/>
      <c r="K741" s="452"/>
      <c r="L741" s="119"/>
      <c r="M741" s="110"/>
      <c r="N741" s="109"/>
      <c r="O741" s="109"/>
      <c r="P741" s="150"/>
      <c r="R741" s="76"/>
    </row>
    <row r="742" spans="1:18" x14ac:dyDescent="0.3">
      <c r="A742" s="115"/>
      <c r="B742" s="116"/>
      <c r="C742" s="402"/>
      <c r="D742" s="400"/>
      <c r="E742" s="401"/>
      <c r="F742" s="403"/>
      <c r="G742" s="434"/>
      <c r="H742" s="427"/>
      <c r="I742" s="427"/>
      <c r="J742" s="136"/>
      <c r="K742" s="452"/>
      <c r="L742" s="116"/>
      <c r="M742" s="127"/>
      <c r="N742" s="129"/>
      <c r="O742" s="109"/>
      <c r="P742" s="150"/>
      <c r="R742" s="76"/>
    </row>
    <row r="743" spans="1:18" x14ac:dyDescent="0.3">
      <c r="A743" s="115"/>
      <c r="B743" s="116"/>
      <c r="C743" s="399"/>
      <c r="D743" s="400"/>
      <c r="E743" s="402"/>
      <c r="F743" s="403"/>
      <c r="G743" s="434"/>
      <c r="H743" s="427"/>
      <c r="I743" s="427"/>
      <c r="J743" s="136"/>
      <c r="K743" s="452"/>
      <c r="L743" s="119"/>
      <c r="M743" s="110"/>
      <c r="N743" s="109"/>
      <c r="O743" s="109"/>
      <c r="P743" s="150"/>
      <c r="R743" s="76"/>
    </row>
    <row r="744" spans="1:18" x14ac:dyDescent="0.3">
      <c r="A744" s="115"/>
      <c r="B744" s="116"/>
      <c r="C744" s="399"/>
      <c r="D744" s="400"/>
      <c r="E744" s="401"/>
      <c r="F744" s="403"/>
      <c r="G744" s="434"/>
      <c r="H744" s="427"/>
      <c r="I744" s="427"/>
      <c r="J744" s="136"/>
      <c r="K744" s="452"/>
      <c r="L744" s="116"/>
      <c r="M744" s="127"/>
      <c r="N744" s="129"/>
      <c r="O744" s="109"/>
      <c r="P744" s="150"/>
      <c r="R744" s="76"/>
    </row>
    <row r="745" spans="1:18" x14ac:dyDescent="0.3">
      <c r="A745" s="115"/>
      <c r="B745" s="116"/>
      <c r="C745" s="402"/>
      <c r="D745" s="400"/>
      <c r="E745" s="401"/>
      <c r="F745" s="403"/>
      <c r="G745" s="426"/>
      <c r="H745" s="410"/>
      <c r="I745" s="428"/>
      <c r="J745" s="137"/>
      <c r="K745" s="452"/>
      <c r="L745" s="119"/>
      <c r="M745" s="110"/>
      <c r="N745" s="109"/>
      <c r="O745" s="109"/>
      <c r="P745" s="150"/>
      <c r="R745" s="76"/>
    </row>
    <row r="746" spans="1:18" x14ac:dyDescent="0.3">
      <c r="A746" s="115"/>
      <c r="B746" s="116"/>
      <c r="C746" s="411"/>
      <c r="D746" s="400"/>
      <c r="E746" s="415"/>
      <c r="F746" s="409"/>
      <c r="G746" s="409"/>
      <c r="H746" s="435"/>
      <c r="I746" s="413"/>
      <c r="J746" s="114"/>
      <c r="K746" s="452"/>
      <c r="L746" s="119"/>
      <c r="M746" s="110"/>
      <c r="N746" s="109"/>
      <c r="O746" s="109"/>
      <c r="P746" s="150"/>
      <c r="R746" s="76"/>
    </row>
    <row r="747" spans="1:18" x14ac:dyDescent="0.3">
      <c r="A747" s="115"/>
      <c r="B747" s="116"/>
      <c r="C747" s="399"/>
      <c r="D747" s="400"/>
      <c r="E747" s="401"/>
      <c r="F747" s="447"/>
      <c r="G747" s="409"/>
      <c r="H747" s="448"/>
      <c r="I747" s="428"/>
      <c r="J747" s="137"/>
      <c r="K747" s="452"/>
      <c r="L747" s="119"/>
      <c r="M747" s="110"/>
      <c r="N747" s="109"/>
      <c r="O747" s="109"/>
      <c r="P747" s="150"/>
      <c r="R747" s="76"/>
    </row>
    <row r="748" spans="1:18" x14ac:dyDescent="0.3">
      <c r="A748" s="115"/>
      <c r="B748" s="116"/>
      <c r="C748" s="402"/>
      <c r="D748" s="400"/>
      <c r="E748" s="401"/>
      <c r="F748" s="402"/>
      <c r="G748" s="403"/>
      <c r="H748" s="410"/>
      <c r="I748" s="449"/>
      <c r="J748" s="146"/>
      <c r="K748" s="452"/>
      <c r="L748" s="119"/>
      <c r="M748" s="110"/>
      <c r="N748" s="109"/>
      <c r="O748" s="109"/>
      <c r="P748" s="150"/>
      <c r="R748" s="76"/>
    </row>
    <row r="749" spans="1:18" x14ac:dyDescent="0.3">
      <c r="A749" s="115"/>
      <c r="B749" s="116"/>
      <c r="C749" s="402"/>
      <c r="D749" s="400"/>
      <c r="E749" s="401"/>
      <c r="F749" s="402"/>
      <c r="G749" s="403"/>
      <c r="H749" s="410"/>
      <c r="I749" s="449"/>
      <c r="J749" s="146"/>
      <c r="K749" s="452"/>
      <c r="L749" s="119"/>
      <c r="M749" s="110"/>
      <c r="N749" s="109"/>
      <c r="O749" s="109"/>
      <c r="P749" s="150"/>
      <c r="R749" s="76"/>
    </row>
    <row r="750" spans="1:18" x14ac:dyDescent="0.3">
      <c r="A750" s="115"/>
      <c r="B750" s="116"/>
      <c r="C750" s="402"/>
      <c r="D750" s="400"/>
      <c r="E750" s="401"/>
      <c r="F750" s="402"/>
      <c r="G750" s="403"/>
      <c r="H750" s="410"/>
      <c r="I750" s="449"/>
      <c r="J750" s="146"/>
      <c r="K750" s="452"/>
      <c r="L750" s="116"/>
      <c r="M750" s="127"/>
      <c r="N750" s="129"/>
      <c r="O750" s="109"/>
      <c r="P750" s="150"/>
      <c r="R750" s="76"/>
    </row>
    <row r="751" spans="1:18" x14ac:dyDescent="0.3">
      <c r="A751" s="115"/>
      <c r="B751" s="116"/>
      <c r="C751" s="399"/>
      <c r="D751" s="400"/>
      <c r="E751" s="402"/>
      <c r="F751" s="402"/>
      <c r="G751" s="403"/>
      <c r="H751" s="410"/>
      <c r="I751" s="449"/>
      <c r="J751" s="146"/>
      <c r="K751" s="452"/>
      <c r="L751" s="119"/>
      <c r="M751" s="110"/>
      <c r="N751" s="109"/>
      <c r="O751" s="109"/>
      <c r="P751" s="150"/>
      <c r="R751" s="76"/>
    </row>
    <row r="752" spans="1:18" x14ac:dyDescent="0.3">
      <c r="A752" s="115"/>
      <c r="B752" s="116"/>
      <c r="C752" s="450"/>
      <c r="D752" s="400"/>
      <c r="E752" s="401"/>
      <c r="F752" s="450"/>
      <c r="G752" s="426"/>
      <c r="H752" s="428"/>
      <c r="I752" s="428"/>
      <c r="J752" s="137"/>
      <c r="K752" s="452"/>
      <c r="L752" s="116"/>
      <c r="M752" s="127"/>
      <c r="N752" s="129"/>
      <c r="O752" s="109"/>
      <c r="P752" s="150"/>
      <c r="R752" s="76"/>
    </row>
    <row r="753" spans="1:18" x14ac:dyDescent="0.3">
      <c r="A753" s="115"/>
      <c r="B753" s="116"/>
      <c r="C753" s="399"/>
      <c r="D753" s="400"/>
      <c r="E753" s="401"/>
      <c r="F753" s="403"/>
      <c r="G753" s="434"/>
      <c r="H753" s="427"/>
      <c r="I753" s="427"/>
      <c r="J753" s="136"/>
      <c r="K753" s="452"/>
      <c r="L753" s="116"/>
      <c r="M753" s="127"/>
      <c r="N753" s="129"/>
      <c r="O753" s="109"/>
      <c r="P753" s="150"/>
      <c r="R753" s="76"/>
    </row>
    <row r="754" spans="1:18" x14ac:dyDescent="0.3">
      <c r="A754" s="115"/>
      <c r="B754" s="116"/>
      <c r="C754" s="120"/>
      <c r="D754" s="121"/>
      <c r="E754" s="117"/>
      <c r="F754" s="122"/>
      <c r="G754" s="123"/>
      <c r="H754" s="136"/>
      <c r="I754" s="136"/>
      <c r="J754" s="136"/>
      <c r="K754" s="143"/>
      <c r="L754" s="116"/>
      <c r="M754" s="127"/>
      <c r="N754" s="129"/>
      <c r="O754" s="109"/>
      <c r="P754" s="150"/>
      <c r="R754" s="76"/>
    </row>
    <row r="755" spans="1:18" x14ac:dyDescent="0.3">
      <c r="A755" s="115"/>
      <c r="B755" s="116"/>
      <c r="C755" s="120"/>
      <c r="D755" s="121"/>
      <c r="E755" s="117"/>
      <c r="F755" s="122"/>
      <c r="G755" s="123"/>
      <c r="H755" s="136"/>
      <c r="I755" s="136"/>
      <c r="J755" s="136"/>
      <c r="K755" s="143"/>
      <c r="L755" s="119"/>
      <c r="M755" s="110"/>
      <c r="N755" s="109"/>
      <c r="O755" s="109"/>
      <c r="P755" s="150"/>
      <c r="R755" s="76"/>
    </row>
    <row r="756" spans="1:18" x14ac:dyDescent="0.3">
      <c r="A756" s="115"/>
      <c r="B756" s="116"/>
      <c r="C756" s="147"/>
      <c r="D756" s="121"/>
      <c r="E756" s="117"/>
      <c r="F756" s="147"/>
      <c r="G756" s="135"/>
      <c r="H756" s="137"/>
      <c r="I756" s="137"/>
      <c r="J756" s="137"/>
      <c r="K756" s="143"/>
      <c r="L756" s="116"/>
      <c r="M756" s="127"/>
      <c r="N756" s="129"/>
      <c r="O756" s="109"/>
      <c r="P756" s="150"/>
      <c r="R756" s="76"/>
    </row>
    <row r="757" spans="1:18" x14ac:dyDescent="0.3">
      <c r="A757" s="115"/>
      <c r="B757" s="116"/>
      <c r="C757" s="147"/>
      <c r="D757" s="121"/>
      <c r="E757" s="117"/>
      <c r="F757" s="147"/>
      <c r="G757" s="135"/>
      <c r="H757" s="137"/>
      <c r="I757" s="137"/>
      <c r="J757" s="137"/>
      <c r="K757" s="143"/>
      <c r="L757" s="119"/>
      <c r="M757" s="127"/>
      <c r="N757" s="127"/>
      <c r="O757" s="129"/>
      <c r="P757" s="150"/>
      <c r="R757" s="76"/>
    </row>
    <row r="758" spans="1:18" x14ac:dyDescent="0.3">
      <c r="A758" s="115"/>
      <c r="B758" s="116"/>
      <c r="C758" s="126"/>
      <c r="D758" s="121"/>
      <c r="E758" s="117"/>
      <c r="F758" s="147"/>
      <c r="G758" s="135"/>
      <c r="H758" s="137"/>
      <c r="I758" s="137"/>
      <c r="J758" s="137"/>
      <c r="K758" s="143"/>
      <c r="L758" s="116"/>
      <c r="M758" s="127"/>
      <c r="N758" s="129"/>
      <c r="O758" s="129"/>
      <c r="P758" s="150"/>
      <c r="R758" s="76"/>
    </row>
    <row r="759" spans="1:18" x14ac:dyDescent="0.3">
      <c r="A759" s="115"/>
      <c r="B759" s="116"/>
      <c r="C759" s="126"/>
      <c r="D759" s="121"/>
      <c r="E759" s="117"/>
      <c r="F759" s="148"/>
      <c r="G759" s="135"/>
      <c r="H759" s="137"/>
      <c r="I759" s="137"/>
      <c r="J759" s="137"/>
      <c r="K759" s="143"/>
      <c r="L759" s="116"/>
      <c r="M759" s="110"/>
      <c r="N759" s="111"/>
      <c r="O759" s="109"/>
      <c r="P759" s="150"/>
      <c r="R759" s="76"/>
    </row>
    <row r="760" spans="1:18" x14ac:dyDescent="0.3">
      <c r="A760" s="115"/>
      <c r="B760" s="116"/>
      <c r="C760" s="126"/>
      <c r="D760" s="121"/>
      <c r="E760" s="117"/>
      <c r="F760" s="138"/>
      <c r="G760" s="141"/>
      <c r="H760" s="139"/>
      <c r="I760" s="142"/>
      <c r="J760" s="142"/>
      <c r="K760" s="143"/>
      <c r="L760" s="116"/>
      <c r="M760" s="110"/>
      <c r="N760" s="111"/>
      <c r="O760" s="109"/>
      <c r="P760" s="150"/>
      <c r="R760" s="76"/>
    </row>
    <row r="761" spans="1:18" x14ac:dyDescent="0.3">
      <c r="A761" s="115"/>
      <c r="B761" s="116"/>
      <c r="C761" s="126"/>
      <c r="D761" s="121"/>
      <c r="E761" s="134"/>
      <c r="F761" s="138"/>
      <c r="G761" s="141"/>
      <c r="H761" s="139"/>
      <c r="I761" s="142"/>
      <c r="J761" s="142"/>
      <c r="K761" s="143"/>
      <c r="L761" s="116"/>
      <c r="M761" s="127"/>
      <c r="N761" s="129"/>
      <c r="O761" s="109"/>
      <c r="P761" s="150"/>
      <c r="R761" s="76"/>
    </row>
    <row r="762" spans="1:18" x14ac:dyDescent="0.3">
      <c r="A762" s="115"/>
      <c r="B762" s="116"/>
      <c r="C762" s="126"/>
      <c r="D762" s="121"/>
      <c r="E762" s="117"/>
      <c r="F762" s="122"/>
      <c r="G762" s="135"/>
      <c r="H762" s="131"/>
      <c r="I762" s="144"/>
      <c r="J762" s="144"/>
      <c r="K762" s="143"/>
      <c r="L762" s="116"/>
      <c r="M762" s="110"/>
      <c r="N762" s="111"/>
      <c r="O762" s="109"/>
      <c r="P762" s="150"/>
      <c r="R762" s="76"/>
    </row>
    <row r="763" spans="1:18" x14ac:dyDescent="0.3">
      <c r="A763" s="115"/>
      <c r="B763" s="116"/>
      <c r="C763" s="120"/>
      <c r="D763" s="121"/>
      <c r="E763" s="117"/>
      <c r="F763" s="122"/>
      <c r="G763" s="135"/>
      <c r="H763" s="137"/>
      <c r="I763" s="137"/>
      <c r="J763" s="137"/>
      <c r="K763" s="143"/>
      <c r="L763" s="116"/>
      <c r="M763" s="110"/>
      <c r="N763" s="111"/>
      <c r="O763" s="109"/>
      <c r="P763" s="150"/>
      <c r="R763" s="76"/>
    </row>
    <row r="764" spans="1:18" x14ac:dyDescent="0.3">
      <c r="A764" s="115"/>
      <c r="B764" s="116"/>
      <c r="C764" s="133"/>
      <c r="D764" s="111"/>
      <c r="E764" s="117"/>
      <c r="F764" s="130"/>
      <c r="G764" s="105"/>
      <c r="H764" s="124"/>
      <c r="I764" s="124"/>
      <c r="J764" s="124"/>
      <c r="K764" s="109"/>
      <c r="L764" s="116"/>
      <c r="M764" s="127"/>
      <c r="N764" s="129"/>
      <c r="O764" s="109"/>
      <c r="P764" s="150"/>
      <c r="R764" s="76"/>
    </row>
    <row r="765" spans="1:18" x14ac:dyDescent="0.3">
      <c r="A765" s="115"/>
      <c r="B765" s="116"/>
      <c r="C765" s="132"/>
      <c r="D765" s="111"/>
      <c r="E765" s="117"/>
      <c r="F765" s="112"/>
      <c r="G765" s="112"/>
      <c r="H765" s="113"/>
      <c r="I765" s="114"/>
      <c r="J765" s="114"/>
      <c r="K765" s="109"/>
      <c r="L765" s="116"/>
      <c r="M765" s="127"/>
      <c r="N765" s="129"/>
      <c r="O765" s="109"/>
      <c r="P765" s="150"/>
      <c r="R765" s="76"/>
    </row>
    <row r="766" spans="1:18" ht="93" customHeight="1" x14ac:dyDescent="0.3">
      <c r="A766" s="115"/>
      <c r="B766" s="116"/>
      <c r="C766" s="140"/>
      <c r="D766" s="111"/>
      <c r="E766" s="117"/>
      <c r="F766" s="105"/>
      <c r="G766" s="106"/>
      <c r="H766" s="107"/>
      <c r="I766" s="108"/>
      <c r="J766" s="108"/>
      <c r="K766" s="109"/>
      <c r="L766" s="116"/>
      <c r="M766" s="110"/>
      <c r="N766" s="111"/>
      <c r="O766" s="109"/>
      <c r="P766" s="150"/>
      <c r="R766" s="76"/>
    </row>
    <row r="767" spans="1:18" x14ac:dyDescent="0.3">
      <c r="A767" s="115"/>
      <c r="B767" s="116"/>
      <c r="C767" s="148"/>
      <c r="D767" s="111"/>
      <c r="E767" s="117"/>
      <c r="F767" s="148"/>
      <c r="G767" s="130"/>
      <c r="H767" s="107"/>
      <c r="I767" s="107"/>
      <c r="J767" s="107"/>
      <c r="K767" s="109"/>
      <c r="L767" s="116"/>
      <c r="M767" s="110"/>
      <c r="N767" s="111"/>
      <c r="O767" s="109"/>
      <c r="P767" s="150"/>
      <c r="R767" s="76"/>
    </row>
    <row r="768" spans="1:18" x14ac:dyDescent="0.3">
      <c r="A768" s="115"/>
      <c r="B768" s="116"/>
      <c r="C768" s="133"/>
      <c r="D768" s="111"/>
      <c r="E768" s="117"/>
      <c r="F768" s="130"/>
      <c r="G768" s="106"/>
      <c r="H768" s="108"/>
      <c r="I768" s="108"/>
      <c r="J768" s="108"/>
      <c r="K768" s="109"/>
      <c r="L768" s="116"/>
      <c r="M768" s="127"/>
      <c r="N768" s="129"/>
      <c r="O768" s="109"/>
      <c r="P768" s="150"/>
      <c r="R768" s="76"/>
    </row>
    <row r="769" spans="1:18" x14ac:dyDescent="0.3">
      <c r="A769" s="115"/>
      <c r="B769" s="116"/>
      <c r="C769" s="133"/>
      <c r="D769" s="111"/>
      <c r="E769" s="117"/>
      <c r="F769" s="130"/>
      <c r="G769" s="106"/>
      <c r="H769" s="108"/>
      <c r="I769" s="108"/>
      <c r="J769" s="108"/>
      <c r="K769" s="109"/>
      <c r="L769" s="116"/>
      <c r="M769" s="127"/>
      <c r="N769" s="129"/>
      <c r="O769" s="109"/>
      <c r="P769" s="150"/>
      <c r="R769" s="76"/>
    </row>
    <row r="770" spans="1:18" x14ac:dyDescent="0.3">
      <c r="A770" s="500"/>
      <c r="B770" s="500"/>
      <c r="C770" s="500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149"/>
      <c r="O770" s="149"/>
      <c r="P770" s="150"/>
    </row>
    <row r="771" spans="1:18" x14ac:dyDescent="0.3">
      <c r="A771" s="500"/>
      <c r="B771" s="500"/>
      <c r="C771" s="500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150"/>
    </row>
    <row r="772" spans="1:18" x14ac:dyDescent="0.3">
      <c r="A772" s="500"/>
      <c r="B772" s="500"/>
      <c r="C772" s="500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150"/>
    </row>
    <row r="773" spans="1:18" x14ac:dyDescent="0.3">
      <c r="A773" s="500"/>
      <c r="B773" s="500"/>
      <c r="C773" s="500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150"/>
    </row>
    <row r="774" spans="1:18" x14ac:dyDescent="0.3">
      <c r="A774" s="500"/>
      <c r="B774" s="500"/>
      <c r="C774" s="500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150"/>
    </row>
    <row r="775" spans="1:18" x14ac:dyDescent="0.3">
      <c r="A775" s="500"/>
      <c r="B775" s="500"/>
      <c r="C775" s="500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150"/>
    </row>
    <row r="776" spans="1:18" x14ac:dyDescent="0.3">
      <c r="A776" s="500"/>
      <c r="B776" s="500"/>
      <c r="C776" s="500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150"/>
    </row>
    <row r="777" spans="1:18" x14ac:dyDescent="0.3">
      <c r="A777" s="500"/>
      <c r="B777" s="500"/>
      <c r="C777" s="500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150"/>
    </row>
    <row r="778" spans="1:18" x14ac:dyDescent="0.3">
      <c r="A778" s="500"/>
      <c r="B778" s="500"/>
      <c r="C778" s="500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150"/>
    </row>
    <row r="779" spans="1:18" x14ac:dyDescent="0.3">
      <c r="A779" s="500"/>
      <c r="B779" s="500"/>
      <c r="C779" s="500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150"/>
    </row>
    <row r="780" spans="1:18" x14ac:dyDescent="0.3">
      <c r="A780" s="500"/>
      <c r="B780" s="500"/>
      <c r="C780" s="500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150"/>
    </row>
    <row r="781" spans="1:18" x14ac:dyDescent="0.3">
      <c r="A781" s="500"/>
      <c r="B781" s="500"/>
      <c r="C781" s="500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150"/>
    </row>
    <row r="782" spans="1:18" x14ac:dyDescent="0.3">
      <c r="A782" s="500"/>
      <c r="B782" s="500"/>
      <c r="C782" s="500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150"/>
    </row>
    <row r="783" spans="1:18" x14ac:dyDescent="0.3">
      <c r="A783" s="500"/>
      <c r="B783" s="500"/>
      <c r="C783" s="500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150"/>
    </row>
    <row r="784" spans="1:18" x14ac:dyDescent="0.3">
      <c r="A784" s="500"/>
      <c r="B784" s="500"/>
      <c r="C784" s="500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150"/>
    </row>
    <row r="785" spans="1:16" x14ac:dyDescent="0.3">
      <c r="A785" s="500"/>
      <c r="B785" s="500"/>
      <c r="C785" s="500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150"/>
    </row>
    <row r="786" spans="1:16" x14ac:dyDescent="0.3">
      <c r="A786" s="500"/>
      <c r="B786" s="500"/>
      <c r="C786" s="500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150"/>
    </row>
    <row r="787" spans="1:16" x14ac:dyDescent="0.3">
      <c r="A787" s="500"/>
      <c r="B787" s="500"/>
      <c r="C787" s="500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150"/>
    </row>
    <row r="788" spans="1:16" x14ac:dyDescent="0.3">
      <c r="A788" s="500"/>
      <c r="B788" s="500"/>
      <c r="C788" s="500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150"/>
    </row>
    <row r="789" spans="1:16" x14ac:dyDescent="0.3">
      <c r="A789" s="500"/>
      <c r="B789" s="500"/>
      <c r="C789" s="500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150"/>
    </row>
    <row r="790" spans="1:16" x14ac:dyDescent="0.3">
      <c r="A790" s="500"/>
      <c r="B790" s="500"/>
      <c r="C790" s="500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150"/>
    </row>
    <row r="791" spans="1:16" x14ac:dyDescent="0.3">
      <c r="A791" s="500"/>
      <c r="B791" s="500"/>
      <c r="C791" s="500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150"/>
    </row>
    <row r="792" spans="1:16" x14ac:dyDescent="0.3">
      <c r="A792" s="500"/>
      <c r="B792" s="500"/>
      <c r="C792" s="500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150"/>
    </row>
    <row r="793" spans="1:16" x14ac:dyDescent="0.3">
      <c r="A793" s="500"/>
      <c r="B793" s="500"/>
      <c r="C793" s="500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150"/>
    </row>
    <row r="794" spans="1:16" x14ac:dyDescent="0.3">
      <c r="A794" s="500"/>
      <c r="B794" s="500"/>
      <c r="C794" s="500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150"/>
    </row>
    <row r="795" spans="1:16" x14ac:dyDescent="0.3">
      <c r="A795" s="500"/>
      <c r="B795" s="500"/>
      <c r="C795" s="500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150"/>
    </row>
    <row r="796" spans="1:16" x14ac:dyDescent="0.3">
      <c r="A796" s="500"/>
      <c r="B796" s="500"/>
      <c r="C796" s="500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150"/>
    </row>
    <row r="797" spans="1:16" x14ac:dyDescent="0.3">
      <c r="A797" s="500"/>
      <c r="B797" s="500"/>
      <c r="C797" s="500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150"/>
    </row>
    <row r="798" spans="1:16" x14ac:dyDescent="0.3">
      <c r="A798" s="500"/>
      <c r="B798" s="500"/>
      <c r="C798" s="500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150"/>
    </row>
    <row r="799" spans="1:16" x14ac:dyDescent="0.3">
      <c r="A799" s="500"/>
      <c r="B799" s="500"/>
      <c r="C799" s="500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150"/>
    </row>
    <row r="800" spans="1:16" x14ac:dyDescent="0.3">
      <c r="A800" s="500"/>
      <c r="B800" s="500"/>
      <c r="C800" s="500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150"/>
    </row>
    <row r="801" spans="1:16" x14ac:dyDescent="0.3">
      <c r="A801" s="500"/>
      <c r="B801" s="500"/>
      <c r="C801" s="500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150"/>
    </row>
    <row r="802" spans="1:16" x14ac:dyDescent="0.3">
      <c r="A802" s="500"/>
      <c r="B802" s="500"/>
      <c r="C802" s="500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150"/>
    </row>
    <row r="803" spans="1:16" x14ac:dyDescent="0.3">
      <c r="A803" s="500"/>
      <c r="B803" s="500"/>
      <c r="C803" s="500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150"/>
    </row>
    <row r="804" spans="1:16" x14ac:dyDescent="0.3">
      <c r="A804" s="500"/>
      <c r="B804" s="500"/>
      <c r="C804" s="500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150"/>
    </row>
    <row r="805" spans="1:16" x14ac:dyDescent="0.3">
      <c r="A805" s="500"/>
      <c r="B805" s="500"/>
      <c r="C805" s="500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150"/>
    </row>
    <row r="806" spans="1:16" x14ac:dyDescent="0.3">
      <c r="A806" s="500"/>
      <c r="B806" s="500"/>
      <c r="C806" s="500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150"/>
    </row>
    <row r="807" spans="1:16" x14ac:dyDescent="0.3">
      <c r="A807" s="500"/>
      <c r="B807" s="500"/>
      <c r="C807" s="500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150"/>
    </row>
    <row r="808" spans="1:16" x14ac:dyDescent="0.3">
      <c r="A808" s="500"/>
      <c r="B808" s="500"/>
      <c r="C808" s="500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150"/>
    </row>
    <row r="809" spans="1:16" x14ac:dyDescent="0.3">
      <c r="A809" s="500"/>
      <c r="B809" s="500"/>
      <c r="C809" s="500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150"/>
    </row>
    <row r="810" spans="1:16" x14ac:dyDescent="0.3">
      <c r="A810" s="500"/>
      <c r="B810" s="500"/>
      <c r="C810" s="500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150"/>
    </row>
    <row r="811" spans="1:16" x14ac:dyDescent="0.3">
      <c r="A811" s="500"/>
      <c r="B811" s="500"/>
      <c r="C811" s="500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150"/>
    </row>
    <row r="812" spans="1:16" x14ac:dyDescent="0.3">
      <c r="A812" s="500"/>
      <c r="B812" s="500"/>
      <c r="C812" s="500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150"/>
    </row>
    <row r="813" spans="1:16" x14ac:dyDescent="0.3">
      <c r="A813" s="500"/>
      <c r="B813" s="500"/>
      <c r="C813" s="500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150"/>
    </row>
    <row r="814" spans="1:16" x14ac:dyDescent="0.3">
      <c r="A814" s="500"/>
      <c r="B814" s="500"/>
      <c r="C814" s="500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150"/>
    </row>
    <row r="815" spans="1:16" x14ac:dyDescent="0.3">
      <c r="A815" s="500"/>
      <c r="B815" s="500"/>
      <c r="C815" s="500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150"/>
    </row>
    <row r="816" spans="1:16" x14ac:dyDescent="0.3">
      <c r="A816" s="500"/>
      <c r="B816" s="500"/>
      <c r="C816" s="500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150"/>
    </row>
    <row r="817" spans="1:16" x14ac:dyDescent="0.3">
      <c r="A817" s="500"/>
      <c r="B817" s="500"/>
      <c r="C817" s="500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150"/>
    </row>
    <row r="818" spans="1:16" x14ac:dyDescent="0.3">
      <c r="A818" s="500"/>
      <c r="B818" s="500"/>
      <c r="C818" s="500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150"/>
    </row>
    <row r="819" spans="1:16" x14ac:dyDescent="0.3">
      <c r="A819" s="500"/>
      <c r="B819" s="500"/>
      <c r="C819" s="500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150"/>
    </row>
    <row r="820" spans="1:16" x14ac:dyDescent="0.3">
      <c r="A820" s="500"/>
      <c r="B820" s="500"/>
      <c r="C820" s="500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150"/>
    </row>
    <row r="821" spans="1:16" x14ac:dyDescent="0.3">
      <c r="A821" s="500"/>
      <c r="B821" s="500"/>
      <c r="C821" s="500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150"/>
    </row>
    <row r="822" spans="1:16" x14ac:dyDescent="0.3">
      <c r="A822" s="500"/>
      <c r="B822" s="500"/>
      <c r="C822" s="500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150"/>
    </row>
    <row r="823" spans="1:16" x14ac:dyDescent="0.3">
      <c r="A823" s="500"/>
      <c r="B823" s="500"/>
      <c r="C823" s="500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150"/>
    </row>
    <row r="824" spans="1:16" x14ac:dyDescent="0.3">
      <c r="A824" s="500"/>
      <c r="B824" s="500"/>
      <c r="C824" s="500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150"/>
    </row>
    <row r="825" spans="1:16" x14ac:dyDescent="0.3">
      <c r="A825" s="500"/>
      <c r="B825" s="500"/>
      <c r="C825" s="500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150"/>
    </row>
    <row r="826" spans="1:16" x14ac:dyDescent="0.3">
      <c r="A826" s="500"/>
      <c r="B826" s="500"/>
      <c r="C826" s="500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150"/>
    </row>
    <row r="827" spans="1:16" x14ac:dyDescent="0.3">
      <c r="A827" s="500"/>
      <c r="B827" s="500"/>
      <c r="C827" s="500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150"/>
    </row>
    <row r="828" spans="1:16" x14ac:dyDescent="0.3">
      <c r="A828" s="500"/>
      <c r="B828" s="500"/>
      <c r="C828" s="500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150"/>
    </row>
    <row r="829" spans="1:16" x14ac:dyDescent="0.3">
      <c r="A829" s="500"/>
      <c r="B829" s="500"/>
      <c r="C829" s="500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150"/>
    </row>
    <row r="830" spans="1:16" x14ac:dyDescent="0.3">
      <c r="A830" s="500"/>
      <c r="B830" s="500"/>
      <c r="C830" s="500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150"/>
    </row>
    <row r="831" spans="1:16" x14ac:dyDescent="0.3">
      <c r="A831" s="500"/>
      <c r="B831" s="500"/>
      <c r="C831" s="500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150"/>
    </row>
    <row r="832" spans="1:16" x14ac:dyDescent="0.3">
      <c r="A832" s="500"/>
      <c r="B832" s="500"/>
      <c r="C832" s="500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150"/>
    </row>
    <row r="833" spans="1:16" x14ac:dyDescent="0.3">
      <c r="A833" s="500"/>
      <c r="B833" s="500"/>
      <c r="C833" s="500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150"/>
    </row>
    <row r="834" spans="1:16" x14ac:dyDescent="0.3">
      <c r="A834" s="500"/>
      <c r="B834" s="500"/>
      <c r="C834" s="500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150"/>
    </row>
    <row r="835" spans="1:16" x14ac:dyDescent="0.3">
      <c r="A835" s="500"/>
      <c r="B835" s="500"/>
      <c r="C835" s="500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150"/>
    </row>
    <row r="836" spans="1:16" x14ac:dyDescent="0.3">
      <c r="A836" s="500"/>
      <c r="B836" s="500"/>
      <c r="C836" s="500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150"/>
    </row>
    <row r="837" spans="1:16" x14ac:dyDescent="0.3">
      <c r="A837" s="500"/>
      <c r="B837" s="500"/>
      <c r="C837" s="500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150"/>
    </row>
    <row r="838" spans="1:16" x14ac:dyDescent="0.3">
      <c r="A838" s="500"/>
      <c r="B838" s="500"/>
      <c r="C838" s="500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150"/>
    </row>
    <row r="839" spans="1:16" x14ac:dyDescent="0.3">
      <c r="A839" s="500"/>
      <c r="B839" s="500"/>
      <c r="C839" s="500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150"/>
    </row>
    <row r="840" spans="1:16" x14ac:dyDescent="0.3">
      <c r="A840" s="500"/>
      <c r="B840" s="500"/>
      <c r="C840" s="500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150"/>
    </row>
    <row r="841" spans="1:16" x14ac:dyDescent="0.3">
      <c r="A841" s="500"/>
      <c r="B841" s="500"/>
      <c r="C841" s="500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150"/>
    </row>
    <row r="842" spans="1:16" x14ac:dyDescent="0.3">
      <c r="A842" s="500"/>
      <c r="B842" s="500"/>
      <c r="C842" s="500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150"/>
    </row>
    <row r="843" spans="1:16" x14ac:dyDescent="0.3">
      <c r="A843" s="500"/>
      <c r="B843" s="500"/>
      <c r="C843" s="500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150"/>
    </row>
    <row r="844" spans="1:16" x14ac:dyDescent="0.3">
      <c r="A844" s="500"/>
      <c r="B844" s="500"/>
      <c r="C844" s="500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150"/>
    </row>
    <row r="845" spans="1:16" x14ac:dyDescent="0.3">
      <c r="A845" s="500"/>
      <c r="B845" s="500"/>
      <c r="C845" s="500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150"/>
    </row>
    <row r="846" spans="1:16" x14ac:dyDescent="0.3">
      <c r="A846" s="500"/>
      <c r="B846" s="500"/>
      <c r="C846" s="500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150"/>
    </row>
    <row r="847" spans="1:16" x14ac:dyDescent="0.3">
      <c r="A847" s="500"/>
      <c r="B847" s="500"/>
      <c r="C847" s="500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150"/>
    </row>
    <row r="848" spans="1:16" x14ac:dyDescent="0.3">
      <c r="A848" s="500"/>
      <c r="B848" s="500"/>
      <c r="C848" s="500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150"/>
    </row>
    <row r="849" spans="1:16" x14ac:dyDescent="0.3">
      <c r="A849" s="500"/>
      <c r="B849" s="500"/>
      <c r="C849" s="500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150"/>
    </row>
    <row r="850" spans="1:16" x14ac:dyDescent="0.3">
      <c r="A850" s="500"/>
      <c r="B850" s="500"/>
      <c r="C850" s="500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150"/>
    </row>
    <row r="851" spans="1:16" x14ac:dyDescent="0.3">
      <c r="A851" s="500"/>
      <c r="B851" s="500"/>
      <c r="C851" s="500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150"/>
    </row>
    <row r="852" spans="1:16" x14ac:dyDescent="0.3">
      <c r="A852" s="500"/>
      <c r="B852" s="500"/>
      <c r="C852" s="500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150"/>
    </row>
    <row r="853" spans="1:16" x14ac:dyDescent="0.3">
      <c r="A853" s="500"/>
      <c r="B853" s="500"/>
      <c r="C853" s="500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150"/>
    </row>
    <row r="854" spans="1:16" x14ac:dyDescent="0.3">
      <c r="A854" s="500"/>
      <c r="B854" s="500"/>
      <c r="C854" s="500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150"/>
    </row>
    <row r="855" spans="1:16" x14ac:dyDescent="0.3">
      <c r="A855" s="500"/>
      <c r="B855" s="500"/>
      <c r="C855" s="500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150"/>
    </row>
    <row r="856" spans="1:16" x14ac:dyDescent="0.3">
      <c r="A856" s="500"/>
      <c r="B856" s="500"/>
      <c r="C856" s="500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150"/>
    </row>
    <row r="857" spans="1:16" x14ac:dyDescent="0.3">
      <c r="A857" s="500"/>
      <c r="B857" s="500"/>
      <c r="C857" s="500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150"/>
    </row>
    <row r="858" spans="1:16" x14ac:dyDescent="0.3">
      <c r="A858" s="500"/>
      <c r="B858" s="500"/>
      <c r="C858" s="500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150"/>
    </row>
    <row r="859" spans="1:16" x14ac:dyDescent="0.3">
      <c r="A859" s="500"/>
      <c r="B859" s="500"/>
      <c r="C859" s="500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150"/>
    </row>
    <row r="860" spans="1:16" x14ac:dyDescent="0.3">
      <c r="A860" s="500"/>
      <c r="B860" s="500"/>
      <c r="C860" s="500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150"/>
    </row>
    <row r="861" spans="1:16" x14ac:dyDescent="0.3">
      <c r="A861" s="500"/>
      <c r="B861" s="500"/>
      <c r="C861" s="500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150"/>
    </row>
    <row r="862" spans="1:16" x14ac:dyDescent="0.3">
      <c r="A862" s="500"/>
      <c r="B862" s="500"/>
      <c r="C862" s="500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150"/>
    </row>
    <row r="863" spans="1:16" x14ac:dyDescent="0.3">
      <c r="A863" s="500"/>
      <c r="B863" s="500"/>
      <c r="C863" s="500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150"/>
    </row>
    <row r="864" spans="1:16" x14ac:dyDescent="0.3">
      <c r="A864" s="500"/>
      <c r="B864" s="500"/>
      <c r="C864" s="500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150"/>
    </row>
    <row r="865" spans="1:16" x14ac:dyDescent="0.3">
      <c r="A865" s="500"/>
      <c r="B865" s="500"/>
      <c r="C865" s="500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150"/>
    </row>
    <row r="866" spans="1:16" x14ac:dyDescent="0.3">
      <c r="A866" s="500"/>
      <c r="B866" s="500"/>
      <c r="C866" s="500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150"/>
    </row>
    <row r="867" spans="1:16" x14ac:dyDescent="0.3">
      <c r="A867" s="500"/>
      <c r="B867" s="500"/>
      <c r="C867" s="500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150"/>
    </row>
    <row r="868" spans="1:16" x14ac:dyDescent="0.3">
      <c r="A868" s="500"/>
      <c r="B868" s="500"/>
      <c r="C868" s="500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150"/>
    </row>
    <row r="869" spans="1:16" x14ac:dyDescent="0.3">
      <c r="A869" s="500"/>
      <c r="B869" s="500"/>
      <c r="C869" s="500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150"/>
    </row>
    <row r="870" spans="1:16" x14ac:dyDescent="0.3">
      <c r="A870" s="500"/>
      <c r="B870" s="500"/>
      <c r="C870" s="500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150"/>
    </row>
    <row r="871" spans="1:16" x14ac:dyDescent="0.3">
      <c r="A871" s="500"/>
      <c r="B871" s="500"/>
      <c r="C871" s="500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150"/>
    </row>
    <row r="872" spans="1:16" x14ac:dyDescent="0.3">
      <c r="A872" s="500"/>
      <c r="B872" s="500"/>
      <c r="C872" s="500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150"/>
    </row>
    <row r="873" spans="1:16" x14ac:dyDescent="0.3">
      <c r="A873" s="500"/>
      <c r="B873" s="500"/>
      <c r="C873" s="500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150"/>
    </row>
    <row r="874" spans="1:16" x14ac:dyDescent="0.3">
      <c r="A874" s="500"/>
      <c r="B874" s="500"/>
      <c r="C874" s="500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150"/>
    </row>
    <row r="875" spans="1:16" x14ac:dyDescent="0.3">
      <c r="A875" s="500"/>
      <c r="B875" s="500"/>
      <c r="C875" s="500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150"/>
    </row>
    <row r="876" spans="1:16" x14ac:dyDescent="0.3">
      <c r="A876" s="500"/>
      <c r="B876" s="500"/>
      <c r="C876" s="500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150"/>
    </row>
    <row r="877" spans="1:16" x14ac:dyDescent="0.3">
      <c r="A877" s="500"/>
      <c r="B877" s="500"/>
      <c r="C877" s="500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150"/>
    </row>
    <row r="878" spans="1:16" x14ac:dyDescent="0.3">
      <c r="A878" s="500"/>
      <c r="B878" s="500"/>
      <c r="C878" s="500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150"/>
    </row>
    <row r="879" spans="1:16" x14ac:dyDescent="0.3">
      <c r="A879" s="500"/>
      <c r="B879" s="500"/>
      <c r="C879" s="500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150"/>
    </row>
    <row r="880" spans="1:16" x14ac:dyDescent="0.3">
      <c r="A880" s="500"/>
      <c r="B880" s="500"/>
      <c r="C880" s="500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150"/>
    </row>
    <row r="881" spans="1:16" x14ac:dyDescent="0.3">
      <c r="A881" s="500"/>
      <c r="B881" s="500"/>
      <c r="C881" s="500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150"/>
    </row>
    <row r="882" spans="1:16" x14ac:dyDescent="0.3">
      <c r="A882" s="500"/>
      <c r="B882" s="500"/>
      <c r="C882" s="500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150"/>
    </row>
    <row r="883" spans="1:16" x14ac:dyDescent="0.3">
      <c r="A883" s="500"/>
      <c r="B883" s="500"/>
      <c r="C883" s="500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150"/>
    </row>
    <row r="884" spans="1:16" x14ac:dyDescent="0.3">
      <c r="A884" s="500"/>
      <c r="B884" s="500"/>
      <c r="C884" s="500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150"/>
    </row>
    <row r="885" spans="1:16" x14ac:dyDescent="0.3">
      <c r="A885" s="500"/>
      <c r="B885" s="500"/>
      <c r="C885" s="500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150"/>
    </row>
    <row r="886" spans="1:16" x14ac:dyDescent="0.3">
      <c r="A886" s="500"/>
      <c r="B886" s="500"/>
      <c r="C886" s="500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150"/>
    </row>
    <row r="887" spans="1:16" x14ac:dyDescent="0.3">
      <c r="A887" s="500"/>
      <c r="B887" s="500"/>
      <c r="C887" s="500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150"/>
    </row>
    <row r="888" spans="1:16" x14ac:dyDescent="0.3">
      <c r="A888" s="500"/>
      <c r="B888" s="500"/>
      <c r="C888" s="500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150"/>
    </row>
    <row r="889" spans="1:16" x14ac:dyDescent="0.3">
      <c r="A889" s="500"/>
      <c r="B889" s="500"/>
      <c r="C889" s="500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150"/>
    </row>
    <row r="890" spans="1:16" x14ac:dyDescent="0.3">
      <c r="A890" s="500"/>
      <c r="B890" s="500"/>
      <c r="C890" s="500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150"/>
    </row>
    <row r="891" spans="1:16" x14ac:dyDescent="0.3">
      <c r="A891" s="500"/>
      <c r="B891" s="500"/>
      <c r="C891" s="500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150"/>
    </row>
    <row r="892" spans="1:16" x14ac:dyDescent="0.3">
      <c r="A892" s="500"/>
      <c r="B892" s="500"/>
      <c r="C892" s="500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150"/>
    </row>
    <row r="893" spans="1:16" x14ac:dyDescent="0.3">
      <c r="A893" s="500"/>
      <c r="B893" s="500"/>
      <c r="C893" s="500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150"/>
    </row>
    <row r="894" spans="1:16" x14ac:dyDescent="0.3">
      <c r="A894" s="500"/>
      <c r="B894" s="500"/>
      <c r="C894" s="500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150"/>
    </row>
    <row r="895" spans="1:16" x14ac:dyDescent="0.3">
      <c r="A895" s="500"/>
      <c r="B895" s="500"/>
      <c r="C895" s="500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150"/>
    </row>
    <row r="896" spans="1:16" x14ac:dyDescent="0.3">
      <c r="A896" s="500"/>
      <c r="B896" s="500"/>
      <c r="C896" s="500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150"/>
    </row>
    <row r="897" spans="1:16" x14ac:dyDescent="0.3">
      <c r="A897" s="500"/>
      <c r="B897" s="500"/>
      <c r="C897" s="500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150"/>
    </row>
    <row r="898" spans="1:16" x14ac:dyDescent="0.3">
      <c r="A898" s="500"/>
      <c r="B898" s="500"/>
      <c r="C898" s="500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150"/>
    </row>
    <row r="899" spans="1:16" x14ac:dyDescent="0.3">
      <c r="A899" s="500"/>
      <c r="B899" s="500"/>
      <c r="C899" s="500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150"/>
    </row>
    <row r="900" spans="1:16" x14ac:dyDescent="0.3">
      <c r="A900" s="500"/>
      <c r="B900" s="500"/>
      <c r="C900" s="500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150"/>
    </row>
    <row r="901" spans="1:16" x14ac:dyDescent="0.3">
      <c r="A901" s="500"/>
      <c r="B901" s="500"/>
      <c r="C901" s="500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150"/>
    </row>
    <row r="902" spans="1:16" x14ac:dyDescent="0.3">
      <c r="A902" s="500"/>
      <c r="B902" s="500"/>
      <c r="C902" s="500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150"/>
    </row>
    <row r="903" spans="1:16" x14ac:dyDescent="0.3">
      <c r="A903" s="500"/>
      <c r="B903" s="500"/>
      <c r="C903" s="500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150"/>
    </row>
    <row r="904" spans="1:16" x14ac:dyDescent="0.3">
      <c r="A904" s="500"/>
      <c r="B904" s="500"/>
      <c r="C904" s="500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150"/>
    </row>
    <row r="905" spans="1:16" x14ac:dyDescent="0.3">
      <c r="A905" s="500"/>
      <c r="B905" s="500"/>
      <c r="C905" s="500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150"/>
    </row>
    <row r="906" spans="1:16" x14ac:dyDescent="0.3">
      <c r="A906" s="500"/>
      <c r="B906" s="500"/>
      <c r="C906" s="500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150"/>
    </row>
    <row r="907" spans="1:16" x14ac:dyDescent="0.3">
      <c r="A907" s="500"/>
      <c r="B907" s="500"/>
      <c r="C907" s="500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150"/>
    </row>
    <row r="908" spans="1:16" x14ac:dyDescent="0.3">
      <c r="A908" s="500"/>
      <c r="B908" s="500"/>
      <c r="C908" s="500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150"/>
    </row>
    <row r="909" spans="1:16" x14ac:dyDescent="0.3">
      <c r="A909" s="500"/>
      <c r="B909" s="500"/>
      <c r="C909" s="500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150"/>
    </row>
    <row r="910" spans="1:16" x14ac:dyDescent="0.3">
      <c r="A910" s="500"/>
      <c r="B910" s="500"/>
      <c r="C910" s="500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150"/>
    </row>
    <row r="911" spans="1:16" x14ac:dyDescent="0.3">
      <c r="A911" s="500"/>
      <c r="B911" s="500"/>
      <c r="C911" s="500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150"/>
    </row>
    <row r="912" spans="1:16" x14ac:dyDescent="0.3">
      <c r="A912" s="500"/>
      <c r="B912" s="500"/>
      <c r="C912" s="500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150"/>
    </row>
    <row r="913" spans="1:16" x14ac:dyDescent="0.3">
      <c r="A913" s="500"/>
      <c r="B913" s="500"/>
      <c r="C913" s="500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150"/>
    </row>
    <row r="914" spans="1:16" x14ac:dyDescent="0.3">
      <c r="A914" s="500"/>
      <c r="B914" s="500"/>
      <c r="C914" s="500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150"/>
    </row>
    <row r="915" spans="1:16" x14ac:dyDescent="0.3">
      <c r="A915" s="500"/>
      <c r="B915" s="500"/>
      <c r="C915" s="500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150"/>
    </row>
    <row r="916" spans="1:16" x14ac:dyDescent="0.3">
      <c r="A916" s="499"/>
      <c r="B916" s="499"/>
      <c r="C916" s="499"/>
      <c r="P916" s="150"/>
    </row>
    <row r="917" spans="1:16" x14ac:dyDescent="0.3">
      <c r="A917" s="499"/>
      <c r="B917" s="499"/>
      <c r="C917" s="499"/>
      <c r="P917" s="150"/>
    </row>
    <row r="918" spans="1:16" x14ac:dyDescent="0.3">
      <c r="A918" s="499"/>
      <c r="B918" s="499"/>
      <c r="C918" s="499"/>
      <c r="P918" s="150"/>
    </row>
    <row r="919" spans="1:16" x14ac:dyDescent="0.3">
      <c r="A919" s="499"/>
      <c r="B919" s="499"/>
      <c r="C919" s="499"/>
      <c r="P919" s="150"/>
    </row>
    <row r="920" spans="1:16" x14ac:dyDescent="0.3">
      <c r="A920" s="499"/>
      <c r="B920" s="499"/>
      <c r="C920" s="499"/>
      <c r="P920" s="150"/>
    </row>
    <row r="921" spans="1:16" x14ac:dyDescent="0.3">
      <c r="A921" s="499"/>
      <c r="B921" s="499"/>
      <c r="C921" s="499"/>
      <c r="P921" s="150"/>
    </row>
    <row r="922" spans="1:16" x14ac:dyDescent="0.3">
      <c r="A922" s="499"/>
      <c r="B922" s="499"/>
      <c r="C922" s="499"/>
      <c r="P922" s="150"/>
    </row>
    <row r="923" spans="1:16" x14ac:dyDescent="0.3">
      <c r="A923" s="499"/>
      <c r="B923" s="499"/>
      <c r="C923" s="499"/>
    </row>
    <row r="924" spans="1:16" x14ac:dyDescent="0.3">
      <c r="A924" s="499"/>
      <c r="B924" s="499"/>
      <c r="C924" s="499"/>
    </row>
    <row r="925" spans="1:16" x14ac:dyDescent="0.3">
      <c r="A925" s="499"/>
      <c r="B925" s="499"/>
      <c r="C925" s="499"/>
    </row>
    <row r="926" spans="1:16" x14ac:dyDescent="0.3">
      <c r="A926" s="499"/>
      <c r="B926" s="499"/>
      <c r="C926" s="499"/>
    </row>
    <row r="927" spans="1:16" x14ac:dyDescent="0.3">
      <c r="A927" s="499"/>
      <c r="B927" s="499"/>
      <c r="C927" s="499"/>
    </row>
    <row r="928" spans="1:16" x14ac:dyDescent="0.3">
      <c r="A928" s="499"/>
      <c r="B928" s="499"/>
      <c r="C928" s="499"/>
    </row>
    <row r="929" spans="1:3" x14ac:dyDescent="0.3">
      <c r="A929" s="499"/>
      <c r="B929" s="499"/>
      <c r="C929" s="499"/>
    </row>
    <row r="930" spans="1:3" x14ac:dyDescent="0.3">
      <c r="A930" s="499"/>
      <c r="B930" s="499"/>
      <c r="C930" s="499"/>
    </row>
    <row r="931" spans="1:3" x14ac:dyDescent="0.3">
      <c r="A931" s="499"/>
      <c r="B931" s="499"/>
      <c r="C931" s="499"/>
    </row>
    <row r="932" spans="1:3" x14ac:dyDescent="0.3">
      <c r="A932" s="499"/>
      <c r="B932" s="499"/>
      <c r="C932" s="499"/>
    </row>
    <row r="933" spans="1:3" x14ac:dyDescent="0.3">
      <c r="A933" s="499"/>
      <c r="B933" s="499"/>
      <c r="C933" s="499"/>
    </row>
    <row r="934" spans="1:3" x14ac:dyDescent="0.3">
      <c r="A934" s="499"/>
      <c r="B934" s="499"/>
      <c r="C934" s="499"/>
    </row>
    <row r="935" spans="1:3" x14ac:dyDescent="0.3">
      <c r="A935" s="499"/>
      <c r="B935" s="499"/>
      <c r="C935" s="499"/>
    </row>
    <row r="936" spans="1:3" x14ac:dyDescent="0.3">
      <c r="A936" s="499"/>
      <c r="B936" s="499"/>
      <c r="C936" s="499"/>
    </row>
    <row r="937" spans="1:3" x14ac:dyDescent="0.3">
      <c r="A937" s="499"/>
      <c r="B937" s="499"/>
      <c r="C937" s="499"/>
    </row>
    <row r="938" spans="1:3" x14ac:dyDescent="0.3">
      <c r="A938" s="499"/>
      <c r="B938" s="499"/>
      <c r="C938" s="499"/>
    </row>
    <row r="939" spans="1:3" x14ac:dyDescent="0.3">
      <c r="A939" s="499"/>
      <c r="B939" s="499"/>
      <c r="C939" s="499"/>
    </row>
    <row r="940" spans="1:3" x14ac:dyDescent="0.3">
      <c r="A940" s="499"/>
      <c r="B940" s="499"/>
      <c r="C940" s="499"/>
    </row>
    <row r="941" spans="1:3" x14ac:dyDescent="0.3">
      <c r="A941" s="499"/>
      <c r="B941" s="499"/>
      <c r="C941" s="499"/>
    </row>
    <row r="942" spans="1:3" x14ac:dyDescent="0.3">
      <c r="A942" s="499"/>
      <c r="B942" s="499"/>
      <c r="C942" s="499"/>
    </row>
    <row r="943" spans="1:3" x14ac:dyDescent="0.3">
      <c r="A943" s="499"/>
      <c r="B943" s="499"/>
      <c r="C943" s="499"/>
    </row>
    <row r="944" spans="1:3" x14ac:dyDescent="0.3">
      <c r="A944" s="499"/>
      <c r="B944" s="499"/>
      <c r="C944" s="499"/>
    </row>
    <row r="945" spans="1:3" x14ac:dyDescent="0.3">
      <c r="A945" s="499"/>
      <c r="B945" s="499"/>
      <c r="C945" s="499"/>
    </row>
    <row r="946" spans="1:3" x14ac:dyDescent="0.3">
      <c r="A946" s="499"/>
      <c r="B946" s="499"/>
      <c r="C946" s="499"/>
    </row>
    <row r="947" spans="1:3" x14ac:dyDescent="0.3">
      <c r="A947" s="499"/>
      <c r="B947" s="499"/>
      <c r="C947" s="499"/>
    </row>
    <row r="948" spans="1:3" x14ac:dyDescent="0.3">
      <c r="A948" s="499"/>
      <c r="B948" s="499"/>
      <c r="C948" s="499"/>
    </row>
    <row r="949" spans="1:3" x14ac:dyDescent="0.3">
      <c r="A949" s="499"/>
      <c r="B949" s="499"/>
      <c r="C949" s="499"/>
    </row>
    <row r="950" spans="1:3" x14ac:dyDescent="0.3">
      <c r="A950" s="499"/>
      <c r="B950" s="499"/>
      <c r="C950" s="499"/>
    </row>
    <row r="951" spans="1:3" x14ac:dyDescent="0.3">
      <c r="A951" s="499"/>
      <c r="B951" s="499"/>
      <c r="C951" s="499"/>
    </row>
    <row r="952" spans="1:3" x14ac:dyDescent="0.3">
      <c r="A952" s="499"/>
      <c r="B952" s="499"/>
      <c r="C952" s="499"/>
    </row>
    <row r="953" spans="1:3" x14ac:dyDescent="0.3">
      <c r="A953" s="499"/>
      <c r="B953" s="499"/>
      <c r="C953" s="499"/>
    </row>
    <row r="954" spans="1:3" x14ac:dyDescent="0.3">
      <c r="A954" s="499"/>
      <c r="B954" s="499"/>
      <c r="C954" s="499"/>
    </row>
    <row r="955" spans="1:3" x14ac:dyDescent="0.3">
      <c r="A955" s="499"/>
      <c r="B955" s="499"/>
      <c r="C955" s="499"/>
    </row>
    <row r="956" spans="1:3" x14ac:dyDescent="0.3">
      <c r="A956" s="499"/>
      <c r="B956" s="499"/>
      <c r="C956" s="499"/>
    </row>
    <row r="957" spans="1:3" x14ac:dyDescent="0.3">
      <c r="A957" s="499"/>
      <c r="B957" s="499"/>
      <c r="C957" s="499"/>
    </row>
    <row r="958" spans="1:3" x14ac:dyDescent="0.3">
      <c r="A958" s="499"/>
      <c r="B958" s="499"/>
      <c r="C958" s="499"/>
    </row>
    <row r="959" spans="1:3" x14ac:dyDescent="0.3">
      <c r="A959" s="499"/>
      <c r="B959" s="499"/>
      <c r="C959" s="499"/>
    </row>
    <row r="960" spans="1:3" x14ac:dyDescent="0.3">
      <c r="A960" s="499"/>
      <c r="B960" s="499"/>
      <c r="C960" s="499"/>
    </row>
    <row r="961" spans="1:3" x14ac:dyDescent="0.3">
      <c r="A961" s="499"/>
      <c r="B961" s="499"/>
      <c r="C961" s="499"/>
    </row>
    <row r="962" spans="1:3" x14ac:dyDescent="0.3">
      <c r="A962" s="499"/>
      <c r="B962" s="499"/>
      <c r="C962" s="499"/>
    </row>
    <row r="963" spans="1:3" x14ac:dyDescent="0.3">
      <c r="A963" s="499"/>
      <c r="B963" s="499"/>
      <c r="C963" s="499"/>
    </row>
    <row r="964" spans="1:3" x14ac:dyDescent="0.3">
      <c r="A964" s="499"/>
      <c r="B964" s="499"/>
      <c r="C964" s="499"/>
    </row>
    <row r="965" spans="1:3" x14ac:dyDescent="0.3">
      <c r="A965" s="499"/>
      <c r="B965" s="499"/>
      <c r="C965" s="499"/>
    </row>
    <row r="966" spans="1:3" x14ac:dyDescent="0.3">
      <c r="A966" s="499"/>
      <c r="B966" s="499"/>
      <c r="C966" s="499"/>
    </row>
    <row r="967" spans="1:3" x14ac:dyDescent="0.3">
      <c r="A967" s="499"/>
      <c r="B967" s="499"/>
      <c r="C967" s="499"/>
    </row>
    <row r="968" spans="1:3" x14ac:dyDescent="0.3">
      <c r="A968" s="499"/>
      <c r="B968" s="499"/>
      <c r="C968" s="499"/>
    </row>
    <row r="969" spans="1:3" x14ac:dyDescent="0.3">
      <c r="A969" s="499"/>
      <c r="B969" s="499"/>
      <c r="C969" s="499"/>
    </row>
    <row r="970" spans="1:3" x14ac:dyDescent="0.3">
      <c r="A970" s="499"/>
      <c r="B970" s="499"/>
      <c r="C970" s="499"/>
    </row>
    <row r="971" spans="1:3" x14ac:dyDescent="0.3">
      <c r="A971" s="499"/>
      <c r="B971" s="499"/>
      <c r="C971" s="499"/>
    </row>
    <row r="972" spans="1:3" x14ac:dyDescent="0.3">
      <c r="A972" s="499"/>
      <c r="B972" s="499"/>
      <c r="C972" s="499"/>
    </row>
    <row r="973" spans="1:3" x14ac:dyDescent="0.3">
      <c r="A973" s="499"/>
      <c r="B973" s="499"/>
      <c r="C973" s="499"/>
    </row>
    <row r="974" spans="1:3" x14ac:dyDescent="0.3">
      <c r="A974" s="499"/>
      <c r="B974" s="499"/>
      <c r="C974" s="499"/>
    </row>
    <row r="975" spans="1:3" x14ac:dyDescent="0.3">
      <c r="A975" s="499"/>
      <c r="B975" s="499"/>
      <c r="C975" s="499"/>
    </row>
    <row r="976" spans="1:3" x14ac:dyDescent="0.3">
      <c r="A976" s="499"/>
      <c r="B976" s="499"/>
      <c r="C976" s="499"/>
    </row>
    <row r="977" spans="1:3" x14ac:dyDescent="0.3">
      <c r="A977" s="499"/>
      <c r="B977" s="499"/>
      <c r="C977" s="499"/>
    </row>
    <row r="978" spans="1:3" x14ac:dyDescent="0.3">
      <c r="A978" s="499"/>
      <c r="B978" s="499"/>
      <c r="C978" s="499"/>
    </row>
    <row r="979" spans="1:3" x14ac:dyDescent="0.3">
      <c r="A979" s="499"/>
      <c r="B979" s="499"/>
      <c r="C979" s="499"/>
    </row>
    <row r="980" spans="1:3" x14ac:dyDescent="0.3">
      <c r="A980" s="499"/>
      <c r="B980" s="499"/>
      <c r="C980" s="499"/>
    </row>
    <row r="981" spans="1:3" x14ac:dyDescent="0.3">
      <c r="A981" s="499"/>
      <c r="B981" s="499"/>
      <c r="C981" s="499"/>
    </row>
    <row r="982" spans="1:3" x14ac:dyDescent="0.3">
      <c r="A982" s="499"/>
      <c r="B982" s="499"/>
      <c r="C982" s="499"/>
    </row>
    <row r="983" spans="1:3" x14ac:dyDescent="0.3">
      <c r="A983" s="499"/>
      <c r="B983" s="499"/>
      <c r="C983" s="499"/>
    </row>
    <row r="984" spans="1:3" x14ac:dyDescent="0.3">
      <c r="A984" s="499"/>
      <c r="B984" s="499"/>
      <c r="C984" s="499"/>
    </row>
    <row r="985" spans="1:3" x14ac:dyDescent="0.3">
      <c r="A985" s="499"/>
      <c r="B985" s="499"/>
      <c r="C985" s="499"/>
    </row>
    <row r="986" spans="1:3" x14ac:dyDescent="0.3">
      <c r="A986" s="499"/>
      <c r="B986" s="499"/>
      <c r="C986" s="499"/>
    </row>
    <row r="987" spans="1:3" x14ac:dyDescent="0.3">
      <c r="A987" s="499"/>
      <c r="B987" s="499"/>
      <c r="C987" s="499"/>
    </row>
    <row r="988" spans="1:3" x14ac:dyDescent="0.3">
      <c r="A988" s="499"/>
      <c r="B988" s="499"/>
      <c r="C988" s="499"/>
    </row>
    <row r="989" spans="1:3" x14ac:dyDescent="0.3">
      <c r="A989" s="499"/>
      <c r="B989" s="499"/>
      <c r="C989" s="499"/>
    </row>
    <row r="990" spans="1:3" x14ac:dyDescent="0.3">
      <c r="A990" s="499"/>
      <c r="B990" s="499"/>
      <c r="C990" s="499"/>
    </row>
    <row r="991" spans="1:3" x14ac:dyDescent="0.3">
      <c r="A991" s="499"/>
      <c r="B991" s="499"/>
      <c r="C991" s="499"/>
    </row>
    <row r="992" spans="1:3" x14ac:dyDescent="0.3">
      <c r="A992" s="499"/>
      <c r="B992" s="499"/>
      <c r="C992" s="499"/>
    </row>
    <row r="993" spans="1:3" x14ac:dyDescent="0.3">
      <c r="A993" s="499"/>
      <c r="B993" s="499"/>
      <c r="C993" s="499"/>
    </row>
    <row r="994" spans="1:3" x14ac:dyDescent="0.3">
      <c r="A994" s="499"/>
      <c r="B994" s="499"/>
      <c r="C994" s="499"/>
    </row>
    <row r="995" spans="1:3" x14ac:dyDescent="0.3">
      <c r="A995" s="499"/>
      <c r="B995" s="499"/>
      <c r="C995" s="499"/>
    </row>
    <row r="996" spans="1:3" x14ac:dyDescent="0.3">
      <c r="A996" s="499"/>
      <c r="B996" s="499"/>
      <c r="C996" s="499"/>
    </row>
    <row r="997" spans="1:3" x14ac:dyDescent="0.3">
      <c r="A997" s="499"/>
      <c r="B997" s="499"/>
      <c r="C997" s="499"/>
    </row>
    <row r="998" spans="1:3" x14ac:dyDescent="0.3">
      <c r="A998" s="499"/>
      <c r="B998" s="499"/>
      <c r="C998" s="499"/>
    </row>
    <row r="999" spans="1:3" x14ac:dyDescent="0.3">
      <c r="A999" s="499"/>
      <c r="B999" s="499"/>
      <c r="C999" s="499"/>
    </row>
    <row r="1000" spans="1:3" x14ac:dyDescent="0.3">
      <c r="A1000" s="499"/>
      <c r="B1000" s="499"/>
      <c r="C1000" s="499"/>
    </row>
    <row r="1001" spans="1:3" x14ac:dyDescent="0.3">
      <c r="A1001" s="499"/>
      <c r="B1001" s="499"/>
      <c r="C1001" s="499"/>
    </row>
    <row r="1002" spans="1:3" x14ac:dyDescent="0.3">
      <c r="A1002" s="499"/>
      <c r="B1002" s="499"/>
      <c r="C1002" s="499"/>
    </row>
    <row r="1003" spans="1:3" x14ac:dyDescent="0.3">
      <c r="A1003" s="499"/>
      <c r="B1003" s="499"/>
      <c r="C1003" s="499"/>
    </row>
    <row r="1004" spans="1:3" x14ac:dyDescent="0.3">
      <c r="A1004" s="499"/>
      <c r="B1004" s="499"/>
      <c r="C1004" s="499"/>
    </row>
    <row r="1005" spans="1:3" x14ac:dyDescent="0.3">
      <c r="A1005" s="499"/>
      <c r="B1005" s="499"/>
      <c r="C1005" s="499"/>
    </row>
    <row r="1006" spans="1:3" x14ac:dyDescent="0.3">
      <c r="A1006" s="499"/>
      <c r="B1006" s="499"/>
      <c r="C1006" s="499"/>
    </row>
    <row r="1007" spans="1:3" x14ac:dyDescent="0.3">
      <c r="A1007" s="499"/>
      <c r="B1007" s="499"/>
      <c r="C1007" s="499"/>
    </row>
    <row r="1008" spans="1:3" x14ac:dyDescent="0.3">
      <c r="A1008" s="499"/>
      <c r="B1008" s="499"/>
      <c r="C1008" s="499"/>
    </row>
    <row r="1009" spans="1:3" x14ac:dyDescent="0.3">
      <c r="A1009" s="499"/>
      <c r="B1009" s="499"/>
      <c r="C1009" s="499"/>
    </row>
    <row r="1010" spans="1:3" x14ac:dyDescent="0.3">
      <c r="A1010" s="499"/>
      <c r="B1010" s="499"/>
      <c r="C1010" s="499"/>
    </row>
    <row r="1011" spans="1:3" x14ac:dyDescent="0.3">
      <c r="A1011" s="499"/>
      <c r="B1011" s="499"/>
      <c r="C1011" s="499"/>
    </row>
    <row r="1012" spans="1:3" x14ac:dyDescent="0.3">
      <c r="A1012" s="499"/>
      <c r="B1012" s="499"/>
      <c r="C1012" s="499"/>
    </row>
    <row r="1013" spans="1:3" x14ac:dyDescent="0.3">
      <c r="A1013" s="499"/>
      <c r="B1013" s="499"/>
      <c r="C1013" s="499"/>
    </row>
    <row r="1014" spans="1:3" x14ac:dyDescent="0.3">
      <c r="A1014" s="499"/>
      <c r="B1014" s="499"/>
      <c r="C1014" s="499"/>
    </row>
    <row r="1015" spans="1:3" x14ac:dyDescent="0.3">
      <c r="A1015" s="499"/>
      <c r="B1015" s="499"/>
      <c r="C1015" s="499"/>
    </row>
    <row r="1016" spans="1:3" x14ac:dyDescent="0.3">
      <c r="A1016" s="499"/>
      <c r="B1016" s="499"/>
      <c r="C1016" s="499"/>
    </row>
    <row r="1017" spans="1:3" x14ac:dyDescent="0.3">
      <c r="A1017" s="499"/>
      <c r="B1017" s="499"/>
      <c r="C1017" s="499"/>
    </row>
    <row r="1018" spans="1:3" x14ac:dyDescent="0.3">
      <c r="A1018" s="499"/>
      <c r="B1018" s="499"/>
      <c r="C1018" s="499"/>
    </row>
    <row r="1019" spans="1:3" x14ac:dyDescent="0.3">
      <c r="A1019" s="499"/>
      <c r="B1019" s="499"/>
      <c r="C1019" s="499"/>
    </row>
    <row r="1020" spans="1:3" x14ac:dyDescent="0.3">
      <c r="A1020" s="499"/>
      <c r="B1020" s="499"/>
      <c r="C1020" s="499"/>
    </row>
    <row r="1021" spans="1:3" x14ac:dyDescent="0.3">
      <c r="A1021" s="499"/>
      <c r="B1021" s="499"/>
      <c r="C1021" s="499"/>
    </row>
    <row r="1022" spans="1:3" x14ac:dyDescent="0.3">
      <c r="A1022" s="499"/>
      <c r="B1022" s="499"/>
      <c r="C1022" s="499"/>
    </row>
    <row r="1023" spans="1:3" x14ac:dyDescent="0.3">
      <c r="A1023" s="499"/>
      <c r="B1023" s="499"/>
      <c r="C1023" s="499"/>
    </row>
    <row r="1024" spans="1:3" x14ac:dyDescent="0.3">
      <c r="A1024" s="499"/>
      <c r="B1024" s="499"/>
      <c r="C1024" s="499"/>
    </row>
    <row r="1025" spans="1:3" x14ac:dyDescent="0.3">
      <c r="A1025" s="499"/>
      <c r="B1025" s="499"/>
      <c r="C1025" s="499"/>
    </row>
    <row r="1026" spans="1:3" x14ac:dyDescent="0.3">
      <c r="A1026" s="499"/>
      <c r="B1026" s="499"/>
      <c r="C1026" s="499"/>
    </row>
    <row r="1027" spans="1:3" x14ac:dyDescent="0.3">
      <c r="A1027" s="499"/>
      <c r="B1027" s="499"/>
      <c r="C1027" s="499"/>
    </row>
    <row r="1028" spans="1:3" x14ac:dyDescent="0.3">
      <c r="A1028" s="499"/>
      <c r="B1028" s="499"/>
      <c r="C1028" s="499"/>
    </row>
    <row r="1029" spans="1:3" x14ac:dyDescent="0.3">
      <c r="A1029" s="499"/>
      <c r="B1029" s="499"/>
      <c r="C1029" s="499"/>
    </row>
    <row r="1030" spans="1:3" x14ac:dyDescent="0.3">
      <c r="A1030" s="499"/>
      <c r="B1030" s="499"/>
      <c r="C1030" s="499"/>
    </row>
    <row r="1031" spans="1:3" x14ac:dyDescent="0.3">
      <c r="A1031" s="499"/>
      <c r="B1031" s="499"/>
      <c r="C1031" s="499"/>
    </row>
    <row r="1032" spans="1:3" x14ac:dyDescent="0.3">
      <c r="A1032" s="499"/>
      <c r="B1032" s="499"/>
      <c r="C1032" s="499"/>
    </row>
    <row r="1033" spans="1:3" x14ac:dyDescent="0.3">
      <c r="A1033" s="499"/>
      <c r="B1033" s="499"/>
      <c r="C1033" s="499"/>
    </row>
    <row r="1034" spans="1:3" x14ac:dyDescent="0.3">
      <c r="A1034" s="499"/>
      <c r="B1034" s="499"/>
      <c r="C1034" s="499"/>
    </row>
    <row r="1035" spans="1:3" x14ac:dyDescent="0.3">
      <c r="A1035" s="499"/>
      <c r="B1035" s="499"/>
      <c r="C1035" s="499"/>
    </row>
    <row r="1036" spans="1:3" x14ac:dyDescent="0.3">
      <c r="A1036" s="499"/>
      <c r="B1036" s="499"/>
      <c r="C1036" s="499"/>
    </row>
    <row r="1037" spans="1:3" x14ac:dyDescent="0.3">
      <c r="A1037" s="499"/>
      <c r="B1037" s="499"/>
      <c r="C1037" s="499"/>
    </row>
    <row r="1038" spans="1:3" x14ac:dyDescent="0.3">
      <c r="A1038" s="499"/>
      <c r="B1038" s="499"/>
      <c r="C1038" s="499"/>
    </row>
    <row r="1039" spans="1:3" x14ac:dyDescent="0.3">
      <c r="A1039" s="499"/>
      <c r="B1039" s="499"/>
      <c r="C1039" s="499"/>
    </row>
    <row r="1040" spans="1:3" x14ac:dyDescent="0.3">
      <c r="A1040" s="499"/>
      <c r="B1040" s="499"/>
      <c r="C1040" s="499"/>
    </row>
    <row r="1041" spans="1:3" x14ac:dyDescent="0.3">
      <c r="A1041" s="499"/>
      <c r="B1041" s="499"/>
      <c r="C1041" s="499"/>
    </row>
    <row r="1042" spans="1:3" x14ac:dyDescent="0.3">
      <c r="A1042" s="499"/>
      <c r="B1042" s="499"/>
      <c r="C1042" s="499"/>
    </row>
    <row r="1043" spans="1:3" x14ac:dyDescent="0.3">
      <c r="A1043" s="499"/>
      <c r="B1043" s="499"/>
      <c r="C1043" s="499"/>
    </row>
    <row r="1044" spans="1:3" x14ac:dyDescent="0.3">
      <c r="A1044" s="499"/>
      <c r="B1044" s="499"/>
      <c r="C1044" s="499"/>
    </row>
    <row r="1045" spans="1:3" x14ac:dyDescent="0.3">
      <c r="A1045" s="499"/>
      <c r="B1045" s="499"/>
      <c r="C1045" s="499"/>
    </row>
    <row r="1046" spans="1:3" x14ac:dyDescent="0.3">
      <c r="A1046" s="499"/>
      <c r="B1046" s="499"/>
      <c r="C1046" s="499"/>
    </row>
    <row r="1047" spans="1:3" x14ac:dyDescent="0.3">
      <c r="A1047" s="499"/>
      <c r="B1047" s="499"/>
      <c r="C1047" s="499"/>
    </row>
    <row r="1048" spans="1:3" x14ac:dyDescent="0.3">
      <c r="A1048" s="499"/>
      <c r="B1048" s="499"/>
      <c r="C1048" s="499"/>
    </row>
    <row r="1049" spans="1:3" x14ac:dyDescent="0.3">
      <c r="A1049" s="499"/>
      <c r="B1049" s="499"/>
      <c r="C1049" s="499"/>
    </row>
    <row r="1050" spans="1:3" x14ac:dyDescent="0.3">
      <c r="A1050" s="499"/>
      <c r="B1050" s="499"/>
      <c r="C1050" s="499"/>
    </row>
    <row r="1051" spans="1:3" x14ac:dyDescent="0.3">
      <c r="A1051" s="499"/>
      <c r="B1051" s="499"/>
      <c r="C1051" s="499"/>
    </row>
    <row r="1052" spans="1:3" x14ac:dyDescent="0.3">
      <c r="A1052" s="499"/>
      <c r="B1052" s="499"/>
      <c r="C1052" s="499"/>
    </row>
    <row r="1053" spans="1:3" x14ac:dyDescent="0.3">
      <c r="A1053" s="499"/>
      <c r="B1053" s="499"/>
      <c r="C1053" s="499"/>
    </row>
    <row r="1054" spans="1:3" x14ac:dyDescent="0.3">
      <c r="A1054" s="499"/>
      <c r="B1054" s="499"/>
      <c r="C1054" s="499"/>
    </row>
    <row r="1055" spans="1:3" x14ac:dyDescent="0.3">
      <c r="A1055" s="499"/>
      <c r="B1055" s="499"/>
      <c r="C1055" s="499"/>
    </row>
    <row r="1056" spans="1:3" x14ac:dyDescent="0.3">
      <c r="A1056" s="499"/>
      <c r="B1056" s="499"/>
      <c r="C1056" s="499"/>
    </row>
    <row r="1057" spans="1:3" x14ac:dyDescent="0.3">
      <c r="A1057" s="499"/>
      <c r="B1057" s="499"/>
      <c r="C1057" s="499"/>
    </row>
    <row r="1058" spans="1:3" x14ac:dyDescent="0.3">
      <c r="A1058" s="499"/>
      <c r="B1058" s="499"/>
      <c r="C1058" s="499"/>
    </row>
    <row r="1059" spans="1:3" x14ac:dyDescent="0.3">
      <c r="A1059" s="499"/>
      <c r="B1059" s="499"/>
      <c r="C1059" s="499"/>
    </row>
    <row r="1060" spans="1:3" x14ac:dyDescent="0.3">
      <c r="A1060" s="499"/>
      <c r="B1060" s="499"/>
      <c r="C1060" s="499"/>
    </row>
    <row r="1061" spans="1:3" x14ac:dyDescent="0.3">
      <c r="A1061" s="499"/>
      <c r="B1061" s="499"/>
      <c r="C1061" s="499"/>
    </row>
    <row r="1062" spans="1:3" x14ac:dyDescent="0.3">
      <c r="A1062" s="499"/>
      <c r="B1062" s="499"/>
      <c r="C1062" s="499"/>
    </row>
    <row r="1063" spans="1:3" x14ac:dyDescent="0.3">
      <c r="A1063" s="499"/>
      <c r="B1063" s="499"/>
      <c r="C1063" s="499"/>
    </row>
    <row r="1064" spans="1:3" x14ac:dyDescent="0.3">
      <c r="A1064" s="499"/>
      <c r="B1064" s="499"/>
      <c r="C1064" s="499"/>
    </row>
    <row r="1065" spans="1:3" x14ac:dyDescent="0.3">
      <c r="A1065" s="499"/>
      <c r="B1065" s="499"/>
      <c r="C1065" s="499"/>
    </row>
    <row r="1066" spans="1:3" x14ac:dyDescent="0.3">
      <c r="A1066" s="499"/>
      <c r="B1066" s="499"/>
      <c r="C1066" s="499"/>
    </row>
    <row r="1067" spans="1:3" x14ac:dyDescent="0.3">
      <c r="A1067" s="499"/>
      <c r="B1067" s="499"/>
      <c r="C1067" s="499"/>
    </row>
    <row r="1068" spans="1:3" x14ac:dyDescent="0.3">
      <c r="A1068" s="499"/>
      <c r="B1068" s="499"/>
      <c r="C1068" s="499"/>
    </row>
    <row r="1069" spans="1:3" x14ac:dyDescent="0.3">
      <c r="A1069" s="499"/>
      <c r="B1069" s="499"/>
      <c r="C1069" s="499"/>
    </row>
    <row r="1070" spans="1:3" x14ac:dyDescent="0.3">
      <c r="A1070" s="499"/>
      <c r="B1070" s="499"/>
      <c r="C1070" s="499"/>
    </row>
    <row r="1071" spans="1:3" x14ac:dyDescent="0.3">
      <c r="A1071" s="499"/>
      <c r="B1071" s="499"/>
      <c r="C1071" s="499"/>
    </row>
    <row r="1072" spans="1:3" x14ac:dyDescent="0.3">
      <c r="A1072" s="499"/>
      <c r="B1072" s="499"/>
      <c r="C1072" s="499"/>
    </row>
    <row r="1073" spans="1:3" x14ac:dyDescent="0.3">
      <c r="A1073" s="499"/>
      <c r="B1073" s="499"/>
      <c r="C1073" s="499"/>
    </row>
    <row r="1074" spans="1:3" x14ac:dyDescent="0.3">
      <c r="A1074" s="499"/>
      <c r="B1074" s="499"/>
      <c r="C1074" s="499"/>
    </row>
    <row r="1075" spans="1:3" x14ac:dyDescent="0.3">
      <c r="A1075" s="499"/>
      <c r="B1075" s="499"/>
      <c r="C1075" s="499"/>
    </row>
    <row r="1076" spans="1:3" x14ac:dyDescent="0.3">
      <c r="A1076" s="499"/>
      <c r="B1076" s="499"/>
      <c r="C1076" s="499"/>
    </row>
    <row r="1077" spans="1:3" x14ac:dyDescent="0.3">
      <c r="A1077" s="499"/>
      <c r="B1077" s="499"/>
      <c r="C1077" s="499"/>
    </row>
    <row r="1078" spans="1:3" x14ac:dyDescent="0.3">
      <c r="A1078" s="499"/>
      <c r="B1078" s="499"/>
      <c r="C1078" s="499"/>
    </row>
    <row r="1079" spans="1:3" x14ac:dyDescent="0.3">
      <c r="A1079" s="499"/>
      <c r="B1079" s="499"/>
      <c r="C1079" s="499"/>
    </row>
    <row r="1080" spans="1:3" x14ac:dyDescent="0.3">
      <c r="A1080" s="499"/>
      <c r="B1080" s="499"/>
      <c r="C1080" s="499"/>
    </row>
    <row r="1081" spans="1:3" x14ac:dyDescent="0.3">
      <c r="A1081" s="499"/>
      <c r="B1081" s="499"/>
      <c r="C1081" s="499"/>
    </row>
    <row r="1082" spans="1:3" x14ac:dyDescent="0.3">
      <c r="A1082" s="499"/>
      <c r="B1082" s="499"/>
      <c r="C1082" s="499"/>
    </row>
    <row r="1083" spans="1:3" x14ac:dyDescent="0.3">
      <c r="A1083" s="499"/>
      <c r="B1083" s="499"/>
      <c r="C1083" s="499"/>
    </row>
    <row r="1084" spans="1:3" x14ac:dyDescent="0.3">
      <c r="A1084" s="499"/>
      <c r="B1084" s="499"/>
      <c r="C1084" s="499"/>
    </row>
    <row r="1085" spans="1:3" x14ac:dyDescent="0.3">
      <c r="A1085" s="499"/>
      <c r="B1085" s="499"/>
      <c r="C1085" s="499"/>
    </row>
    <row r="1086" spans="1:3" x14ac:dyDescent="0.3">
      <c r="A1086" s="499"/>
      <c r="B1086" s="499"/>
      <c r="C1086" s="499"/>
    </row>
    <row r="1087" spans="1:3" x14ac:dyDescent="0.3">
      <c r="A1087" s="499"/>
      <c r="B1087" s="499"/>
      <c r="C1087" s="499"/>
    </row>
    <row r="1088" spans="1:3" x14ac:dyDescent="0.3">
      <c r="A1088" s="499"/>
      <c r="B1088" s="499"/>
      <c r="C1088" s="499"/>
    </row>
    <row r="1089" spans="1:3" x14ac:dyDescent="0.3">
      <c r="A1089" s="499"/>
      <c r="B1089" s="499"/>
      <c r="C1089" s="499"/>
    </row>
    <row r="1090" spans="1:3" x14ac:dyDescent="0.3">
      <c r="A1090" s="499"/>
      <c r="B1090" s="499"/>
      <c r="C1090" s="499"/>
    </row>
    <row r="1091" spans="1:3" x14ac:dyDescent="0.3">
      <c r="A1091" s="499"/>
      <c r="B1091" s="499"/>
      <c r="C1091" s="499"/>
    </row>
    <row r="1092" spans="1:3" x14ac:dyDescent="0.3">
      <c r="A1092" s="499"/>
      <c r="B1092" s="499"/>
      <c r="C1092" s="499"/>
    </row>
  </sheetData>
  <autoFilter ref="A16:R646"/>
  <mergeCells count="361">
    <mergeCell ref="K1:O1"/>
    <mergeCell ref="K2:O2"/>
    <mergeCell ref="K3:O3"/>
    <mergeCell ref="K4:O4"/>
    <mergeCell ref="K5:O5"/>
    <mergeCell ref="K6:O6"/>
    <mergeCell ref="A7:O7"/>
    <mergeCell ref="A8:O8"/>
    <mergeCell ref="A9:O9"/>
    <mergeCell ref="A11:O11"/>
    <mergeCell ref="A12:A15"/>
    <mergeCell ref="B12:B15"/>
    <mergeCell ref="C12:D12"/>
    <mergeCell ref="E12:E15"/>
    <mergeCell ref="F12:F15"/>
    <mergeCell ref="G12:G15"/>
    <mergeCell ref="A773:C773"/>
    <mergeCell ref="A774:C774"/>
    <mergeCell ref="I324:I325"/>
    <mergeCell ref="K324:K325"/>
    <mergeCell ref="L324:L325"/>
    <mergeCell ref="O12:O14"/>
    <mergeCell ref="C13:C15"/>
    <mergeCell ref="D13:D15"/>
    <mergeCell ref="A770:C770"/>
    <mergeCell ref="A771:C771"/>
    <mergeCell ref="A772:C772"/>
    <mergeCell ref="H12:H14"/>
    <mergeCell ref="I12:I14"/>
    <mergeCell ref="K12:K14"/>
    <mergeCell ref="L12:L15"/>
    <mergeCell ref="M12:M14"/>
    <mergeCell ref="N12:N14"/>
    <mergeCell ref="A324:A325"/>
    <mergeCell ref="B324:B325"/>
    <mergeCell ref="C324:C325"/>
    <mergeCell ref="D324:D325"/>
    <mergeCell ref="E324:E325"/>
    <mergeCell ref="F324:F325"/>
    <mergeCell ref="G324:G325"/>
    <mergeCell ref="H324:H325"/>
    <mergeCell ref="A779:C779"/>
    <mergeCell ref="A649:O649"/>
    <mergeCell ref="A780:C780"/>
    <mergeCell ref="A781:C781"/>
    <mergeCell ref="A782:C782"/>
    <mergeCell ref="A783:C783"/>
    <mergeCell ref="A784:C784"/>
    <mergeCell ref="A775:C775"/>
    <mergeCell ref="A776:C776"/>
    <mergeCell ref="A777:C777"/>
    <mergeCell ref="A778:C778"/>
    <mergeCell ref="A791:C791"/>
    <mergeCell ref="A792:C792"/>
    <mergeCell ref="A793:C793"/>
    <mergeCell ref="A794:C794"/>
    <mergeCell ref="A795:C795"/>
    <mergeCell ref="A796:C796"/>
    <mergeCell ref="A785:C785"/>
    <mergeCell ref="A786:C786"/>
    <mergeCell ref="A787:C787"/>
    <mergeCell ref="A788:C788"/>
    <mergeCell ref="A789:C789"/>
    <mergeCell ref="A790:C790"/>
    <mergeCell ref="A803:C803"/>
    <mergeCell ref="A804:C804"/>
    <mergeCell ref="A805:C805"/>
    <mergeCell ref="A806:C806"/>
    <mergeCell ref="A807:C807"/>
    <mergeCell ref="A808:C808"/>
    <mergeCell ref="A797:C797"/>
    <mergeCell ref="A798:C798"/>
    <mergeCell ref="A799:C799"/>
    <mergeCell ref="A800:C800"/>
    <mergeCell ref="A801:C801"/>
    <mergeCell ref="A802:C802"/>
    <mergeCell ref="A815:C815"/>
    <mergeCell ref="A816:C816"/>
    <mergeCell ref="A817:C817"/>
    <mergeCell ref="A818:C818"/>
    <mergeCell ref="A819:C819"/>
    <mergeCell ref="A820:C820"/>
    <mergeCell ref="A809:C809"/>
    <mergeCell ref="A810:C810"/>
    <mergeCell ref="A811:C811"/>
    <mergeCell ref="A812:C812"/>
    <mergeCell ref="A813:C813"/>
    <mergeCell ref="A814:C814"/>
    <mergeCell ref="A827:C827"/>
    <mergeCell ref="A828:C828"/>
    <mergeCell ref="A829:C829"/>
    <mergeCell ref="A830:C830"/>
    <mergeCell ref="A831:C831"/>
    <mergeCell ref="A832:C832"/>
    <mergeCell ref="A821:C821"/>
    <mergeCell ref="A822:C822"/>
    <mergeCell ref="A823:C823"/>
    <mergeCell ref="A824:C824"/>
    <mergeCell ref="A825:C825"/>
    <mergeCell ref="A826:C826"/>
    <mergeCell ref="A839:C839"/>
    <mergeCell ref="A840:C840"/>
    <mergeCell ref="A841:C841"/>
    <mergeCell ref="A842:C842"/>
    <mergeCell ref="A843:C843"/>
    <mergeCell ref="A844:C844"/>
    <mergeCell ref="A833:C833"/>
    <mergeCell ref="A834:C834"/>
    <mergeCell ref="A835:C835"/>
    <mergeCell ref="A836:C836"/>
    <mergeCell ref="A837:C837"/>
    <mergeCell ref="A838:C838"/>
    <mergeCell ref="A851:C851"/>
    <mergeCell ref="A852:C852"/>
    <mergeCell ref="A853:C853"/>
    <mergeCell ref="A854:C854"/>
    <mergeCell ref="A855:C855"/>
    <mergeCell ref="A856:C856"/>
    <mergeCell ref="A845:C845"/>
    <mergeCell ref="A846:C846"/>
    <mergeCell ref="A847:C847"/>
    <mergeCell ref="A848:C848"/>
    <mergeCell ref="A849:C849"/>
    <mergeCell ref="A850:C850"/>
    <mergeCell ref="A863:C863"/>
    <mergeCell ref="A864:C864"/>
    <mergeCell ref="A865:C865"/>
    <mergeCell ref="A866:C866"/>
    <mergeCell ref="A867:C867"/>
    <mergeCell ref="A868:C868"/>
    <mergeCell ref="A857:C857"/>
    <mergeCell ref="A858:C858"/>
    <mergeCell ref="A859:C859"/>
    <mergeCell ref="A860:C860"/>
    <mergeCell ref="A861:C861"/>
    <mergeCell ref="A862:C862"/>
    <mergeCell ref="A875:C875"/>
    <mergeCell ref="A876:C876"/>
    <mergeCell ref="A877:C877"/>
    <mergeCell ref="A878:C878"/>
    <mergeCell ref="A879:C879"/>
    <mergeCell ref="A880:C880"/>
    <mergeCell ref="A869:C869"/>
    <mergeCell ref="A870:C870"/>
    <mergeCell ref="A871:C871"/>
    <mergeCell ref="A872:C872"/>
    <mergeCell ref="A873:C873"/>
    <mergeCell ref="A874:C874"/>
    <mergeCell ref="A887:C887"/>
    <mergeCell ref="A888:C888"/>
    <mergeCell ref="A889:C889"/>
    <mergeCell ref="A890:C890"/>
    <mergeCell ref="A891:C891"/>
    <mergeCell ref="A892:C892"/>
    <mergeCell ref="A881:C881"/>
    <mergeCell ref="A882:C882"/>
    <mergeCell ref="A883:C883"/>
    <mergeCell ref="A884:C884"/>
    <mergeCell ref="A885:C885"/>
    <mergeCell ref="A886:C886"/>
    <mergeCell ref="A899:C899"/>
    <mergeCell ref="A900:C900"/>
    <mergeCell ref="A901:C901"/>
    <mergeCell ref="A902:C902"/>
    <mergeCell ref="A903:C903"/>
    <mergeCell ref="A904:C904"/>
    <mergeCell ref="A893:C893"/>
    <mergeCell ref="A894:C894"/>
    <mergeCell ref="A895:C895"/>
    <mergeCell ref="A896:C896"/>
    <mergeCell ref="A897:C897"/>
    <mergeCell ref="A898:C898"/>
    <mergeCell ref="A911:C911"/>
    <mergeCell ref="A912:C912"/>
    <mergeCell ref="A913:C913"/>
    <mergeCell ref="A914:C914"/>
    <mergeCell ref="A915:C915"/>
    <mergeCell ref="A916:C916"/>
    <mergeCell ref="A905:C905"/>
    <mergeCell ref="A906:C906"/>
    <mergeCell ref="A907:C907"/>
    <mergeCell ref="A908:C908"/>
    <mergeCell ref="A909:C909"/>
    <mergeCell ref="A910:C910"/>
    <mergeCell ref="A923:C923"/>
    <mergeCell ref="A924:C924"/>
    <mergeCell ref="A925:C925"/>
    <mergeCell ref="A926:C926"/>
    <mergeCell ref="A927:C927"/>
    <mergeCell ref="A928:C928"/>
    <mergeCell ref="A917:C917"/>
    <mergeCell ref="A918:C918"/>
    <mergeCell ref="A919:C919"/>
    <mergeCell ref="A920:C920"/>
    <mergeCell ref="A921:C921"/>
    <mergeCell ref="A922:C922"/>
    <mergeCell ref="A935:C935"/>
    <mergeCell ref="A936:C936"/>
    <mergeCell ref="A937:C937"/>
    <mergeCell ref="A938:C938"/>
    <mergeCell ref="A939:C939"/>
    <mergeCell ref="A940:C940"/>
    <mergeCell ref="A929:C929"/>
    <mergeCell ref="A930:C930"/>
    <mergeCell ref="A931:C931"/>
    <mergeCell ref="A932:C932"/>
    <mergeCell ref="A933:C933"/>
    <mergeCell ref="A934:C934"/>
    <mergeCell ref="A947:C947"/>
    <mergeCell ref="A948:C948"/>
    <mergeCell ref="A949:C949"/>
    <mergeCell ref="A950:C950"/>
    <mergeCell ref="A951:C951"/>
    <mergeCell ref="A952:C952"/>
    <mergeCell ref="A941:C941"/>
    <mergeCell ref="A942:C942"/>
    <mergeCell ref="A943:C943"/>
    <mergeCell ref="A944:C944"/>
    <mergeCell ref="A945:C945"/>
    <mergeCell ref="A946:C946"/>
    <mergeCell ref="A959:C959"/>
    <mergeCell ref="A960:C960"/>
    <mergeCell ref="A961:C961"/>
    <mergeCell ref="A962:C962"/>
    <mergeCell ref="A963:C963"/>
    <mergeCell ref="A964:C964"/>
    <mergeCell ref="A953:C953"/>
    <mergeCell ref="A954:C954"/>
    <mergeCell ref="A955:C955"/>
    <mergeCell ref="A956:C956"/>
    <mergeCell ref="A957:C957"/>
    <mergeCell ref="A958:C958"/>
    <mergeCell ref="A971:C971"/>
    <mergeCell ref="A972:C972"/>
    <mergeCell ref="A973:C973"/>
    <mergeCell ref="A974:C974"/>
    <mergeCell ref="A975:C975"/>
    <mergeCell ref="A976:C976"/>
    <mergeCell ref="A965:C965"/>
    <mergeCell ref="A966:C966"/>
    <mergeCell ref="A967:C967"/>
    <mergeCell ref="A968:C968"/>
    <mergeCell ref="A969:C969"/>
    <mergeCell ref="A970:C970"/>
    <mergeCell ref="A983:C983"/>
    <mergeCell ref="A984:C984"/>
    <mergeCell ref="A985:C985"/>
    <mergeCell ref="A986:C986"/>
    <mergeCell ref="A987:C987"/>
    <mergeCell ref="A988:C988"/>
    <mergeCell ref="A977:C977"/>
    <mergeCell ref="A978:C978"/>
    <mergeCell ref="A979:C979"/>
    <mergeCell ref="A980:C980"/>
    <mergeCell ref="A981:C981"/>
    <mergeCell ref="A982:C982"/>
    <mergeCell ref="A995:C995"/>
    <mergeCell ref="A996:C996"/>
    <mergeCell ref="A997:C997"/>
    <mergeCell ref="A998:C998"/>
    <mergeCell ref="A999:C999"/>
    <mergeCell ref="A1000:C1000"/>
    <mergeCell ref="A989:C989"/>
    <mergeCell ref="A990:C990"/>
    <mergeCell ref="A991:C991"/>
    <mergeCell ref="A992:C992"/>
    <mergeCell ref="A993:C993"/>
    <mergeCell ref="A994:C994"/>
    <mergeCell ref="A1007:C1007"/>
    <mergeCell ref="A1008:C1008"/>
    <mergeCell ref="A1009:C1009"/>
    <mergeCell ref="A1010:C1010"/>
    <mergeCell ref="A1011:C1011"/>
    <mergeCell ref="A1012:C1012"/>
    <mergeCell ref="A1001:C1001"/>
    <mergeCell ref="A1002:C1002"/>
    <mergeCell ref="A1003:C1003"/>
    <mergeCell ref="A1004:C1004"/>
    <mergeCell ref="A1005:C1005"/>
    <mergeCell ref="A1006:C1006"/>
    <mergeCell ref="A1019:C1019"/>
    <mergeCell ref="A1020:C1020"/>
    <mergeCell ref="A1021:C1021"/>
    <mergeCell ref="A1022:C1022"/>
    <mergeCell ref="A1023:C1023"/>
    <mergeCell ref="A1024:C1024"/>
    <mergeCell ref="A1013:C1013"/>
    <mergeCell ref="A1014:C1014"/>
    <mergeCell ref="A1015:C1015"/>
    <mergeCell ref="A1016:C1016"/>
    <mergeCell ref="A1017:C1017"/>
    <mergeCell ref="A1018:C1018"/>
    <mergeCell ref="A1031:C1031"/>
    <mergeCell ref="A1032:C1032"/>
    <mergeCell ref="A1033:C1033"/>
    <mergeCell ref="A1034:C1034"/>
    <mergeCell ref="A1035:C1035"/>
    <mergeCell ref="A1036:C1036"/>
    <mergeCell ref="A1025:C1025"/>
    <mergeCell ref="A1026:C1026"/>
    <mergeCell ref="A1027:C1027"/>
    <mergeCell ref="A1028:C1028"/>
    <mergeCell ref="A1029:C1029"/>
    <mergeCell ref="A1030:C1030"/>
    <mergeCell ref="A1043:C1043"/>
    <mergeCell ref="A1044:C1044"/>
    <mergeCell ref="A1045:C1045"/>
    <mergeCell ref="A1046:C1046"/>
    <mergeCell ref="A1047:C1047"/>
    <mergeCell ref="A1048:C1048"/>
    <mergeCell ref="A1037:C1037"/>
    <mergeCell ref="A1038:C1038"/>
    <mergeCell ref="A1039:C1039"/>
    <mergeCell ref="A1040:C1040"/>
    <mergeCell ref="A1041:C1041"/>
    <mergeCell ref="A1042:C1042"/>
    <mergeCell ref="A1055:C1055"/>
    <mergeCell ref="A1056:C1056"/>
    <mergeCell ref="A1057:C1057"/>
    <mergeCell ref="A1058:C1058"/>
    <mergeCell ref="A1059:C1059"/>
    <mergeCell ref="A1060:C1060"/>
    <mergeCell ref="A1049:C1049"/>
    <mergeCell ref="A1050:C1050"/>
    <mergeCell ref="A1051:C1051"/>
    <mergeCell ref="A1052:C1052"/>
    <mergeCell ref="A1053:C1053"/>
    <mergeCell ref="A1054:C1054"/>
    <mergeCell ref="A1070:C1070"/>
    <mergeCell ref="A1071:C1071"/>
    <mergeCell ref="A1072:C1072"/>
    <mergeCell ref="A1061:C1061"/>
    <mergeCell ref="A1062:C1062"/>
    <mergeCell ref="A1063:C1063"/>
    <mergeCell ref="A1064:C1064"/>
    <mergeCell ref="A1065:C1065"/>
    <mergeCell ref="A1066:C1066"/>
    <mergeCell ref="P324:P325"/>
    <mergeCell ref="A1091:C1091"/>
    <mergeCell ref="A1092:C1092"/>
    <mergeCell ref="A1085:C1085"/>
    <mergeCell ref="A1086:C1086"/>
    <mergeCell ref="A1087:C1087"/>
    <mergeCell ref="A1088:C1088"/>
    <mergeCell ref="A1089:C1089"/>
    <mergeCell ref="A1090:C1090"/>
    <mergeCell ref="A1079:C1079"/>
    <mergeCell ref="A1080:C1080"/>
    <mergeCell ref="A1081:C1081"/>
    <mergeCell ref="A1082:C1082"/>
    <mergeCell ref="A1083:C1083"/>
    <mergeCell ref="A1084:C1084"/>
    <mergeCell ref="A1073:C1073"/>
    <mergeCell ref="A1074:C1074"/>
    <mergeCell ref="A1075:C1075"/>
    <mergeCell ref="A1076:C1076"/>
    <mergeCell ref="A1077:C1077"/>
    <mergeCell ref="A1078:C1078"/>
    <mergeCell ref="A1067:C1067"/>
    <mergeCell ref="A1068:C1068"/>
    <mergeCell ref="A1069:C1069"/>
  </mergeCells>
  <conditionalFormatting sqref="A447">
    <cfRule type="duplicateValues" dxfId="256" priority="313"/>
  </conditionalFormatting>
  <conditionalFormatting sqref="B447">
    <cfRule type="duplicateValues" dxfId="255" priority="312"/>
  </conditionalFormatting>
  <conditionalFormatting sqref="B650:B769 B647:B648 B448:B529 B424:B425 B445:B446 B427:B443 B531:B541 B543:B549 B551:B556 B559:B570 B572:B589 B591:B600 B602:B642">
    <cfRule type="duplicateValues" dxfId="254" priority="311"/>
  </conditionalFormatting>
  <conditionalFormatting sqref="B19">
    <cfRule type="duplicateValues" dxfId="253" priority="309"/>
  </conditionalFormatting>
  <conditionalFormatting sqref="A19">
    <cfRule type="duplicateValues" dxfId="252" priority="308"/>
  </conditionalFormatting>
  <conditionalFormatting sqref="B22">
    <cfRule type="duplicateValues" dxfId="251" priority="307"/>
  </conditionalFormatting>
  <conditionalFormatting sqref="A22">
    <cfRule type="duplicateValues" dxfId="250" priority="306"/>
  </conditionalFormatting>
  <conditionalFormatting sqref="B24">
    <cfRule type="duplicateValues" dxfId="249" priority="305"/>
  </conditionalFormatting>
  <conditionalFormatting sqref="A24">
    <cfRule type="duplicateValues" dxfId="248" priority="304"/>
  </conditionalFormatting>
  <conditionalFormatting sqref="B25">
    <cfRule type="duplicateValues" dxfId="247" priority="303"/>
  </conditionalFormatting>
  <conditionalFormatting sqref="A25">
    <cfRule type="duplicateValues" dxfId="246" priority="302"/>
  </conditionalFormatting>
  <conditionalFormatting sqref="B26">
    <cfRule type="duplicateValues" dxfId="245" priority="301"/>
  </conditionalFormatting>
  <conditionalFormatting sqref="A26">
    <cfRule type="duplicateValues" dxfId="244" priority="300"/>
  </conditionalFormatting>
  <conditionalFormatting sqref="B27">
    <cfRule type="duplicateValues" dxfId="243" priority="299"/>
  </conditionalFormatting>
  <conditionalFormatting sqref="A27">
    <cfRule type="duplicateValues" dxfId="242" priority="298"/>
  </conditionalFormatting>
  <conditionalFormatting sqref="B28">
    <cfRule type="duplicateValues" dxfId="241" priority="297"/>
  </conditionalFormatting>
  <conditionalFormatting sqref="A28">
    <cfRule type="duplicateValues" dxfId="240" priority="296"/>
  </conditionalFormatting>
  <conditionalFormatting sqref="B29">
    <cfRule type="duplicateValues" dxfId="239" priority="295"/>
  </conditionalFormatting>
  <conditionalFormatting sqref="A29">
    <cfRule type="duplicateValues" dxfId="238" priority="294"/>
  </conditionalFormatting>
  <conditionalFormatting sqref="B30">
    <cfRule type="duplicateValues" dxfId="237" priority="293"/>
  </conditionalFormatting>
  <conditionalFormatting sqref="A30">
    <cfRule type="duplicateValues" dxfId="236" priority="292"/>
  </conditionalFormatting>
  <conditionalFormatting sqref="B31">
    <cfRule type="duplicateValues" dxfId="235" priority="291"/>
  </conditionalFormatting>
  <conditionalFormatting sqref="A31">
    <cfRule type="duplicateValues" dxfId="234" priority="290"/>
  </conditionalFormatting>
  <conditionalFormatting sqref="B32">
    <cfRule type="duplicateValues" dxfId="233" priority="289"/>
  </conditionalFormatting>
  <conditionalFormatting sqref="A32">
    <cfRule type="duplicateValues" dxfId="232" priority="288"/>
  </conditionalFormatting>
  <conditionalFormatting sqref="B33">
    <cfRule type="duplicateValues" dxfId="231" priority="287"/>
  </conditionalFormatting>
  <conditionalFormatting sqref="A33">
    <cfRule type="duplicateValues" dxfId="230" priority="286"/>
  </conditionalFormatting>
  <conditionalFormatting sqref="B35">
    <cfRule type="duplicateValues" dxfId="229" priority="285"/>
  </conditionalFormatting>
  <conditionalFormatting sqref="A35">
    <cfRule type="duplicateValues" dxfId="228" priority="284"/>
  </conditionalFormatting>
  <conditionalFormatting sqref="B37">
    <cfRule type="duplicateValues" dxfId="227" priority="283"/>
  </conditionalFormatting>
  <conditionalFormatting sqref="A37">
    <cfRule type="duplicateValues" dxfId="226" priority="282"/>
  </conditionalFormatting>
  <conditionalFormatting sqref="B40">
    <cfRule type="duplicateValues" dxfId="225" priority="281"/>
  </conditionalFormatting>
  <conditionalFormatting sqref="A40">
    <cfRule type="duplicateValues" dxfId="224" priority="280"/>
  </conditionalFormatting>
  <conditionalFormatting sqref="B43">
    <cfRule type="duplicateValues" dxfId="223" priority="279"/>
  </conditionalFormatting>
  <conditionalFormatting sqref="A43">
    <cfRule type="duplicateValues" dxfId="222" priority="278"/>
  </conditionalFormatting>
  <conditionalFormatting sqref="B44:B45">
    <cfRule type="duplicateValues" dxfId="221" priority="277"/>
  </conditionalFormatting>
  <conditionalFormatting sqref="A44:A45">
    <cfRule type="duplicateValues" dxfId="220" priority="276"/>
  </conditionalFormatting>
  <conditionalFormatting sqref="B46">
    <cfRule type="duplicateValues" dxfId="219" priority="275"/>
  </conditionalFormatting>
  <conditionalFormatting sqref="A46">
    <cfRule type="duplicateValues" dxfId="218" priority="274"/>
  </conditionalFormatting>
  <conditionalFormatting sqref="B47">
    <cfRule type="duplicateValues" dxfId="217" priority="273"/>
  </conditionalFormatting>
  <conditionalFormatting sqref="A47">
    <cfRule type="duplicateValues" dxfId="216" priority="272"/>
  </conditionalFormatting>
  <conditionalFormatting sqref="B48">
    <cfRule type="duplicateValues" dxfId="215" priority="271"/>
  </conditionalFormatting>
  <conditionalFormatting sqref="A48">
    <cfRule type="duplicateValues" dxfId="214" priority="270"/>
  </conditionalFormatting>
  <conditionalFormatting sqref="B50">
    <cfRule type="duplicateValues" dxfId="213" priority="269"/>
  </conditionalFormatting>
  <conditionalFormatting sqref="A50">
    <cfRule type="duplicateValues" dxfId="212" priority="268"/>
  </conditionalFormatting>
  <conditionalFormatting sqref="B51">
    <cfRule type="duplicateValues" dxfId="211" priority="267"/>
  </conditionalFormatting>
  <conditionalFormatting sqref="A51">
    <cfRule type="duplicateValues" dxfId="210" priority="266"/>
  </conditionalFormatting>
  <conditionalFormatting sqref="B52">
    <cfRule type="duplicateValues" dxfId="209" priority="265"/>
  </conditionalFormatting>
  <conditionalFormatting sqref="A52">
    <cfRule type="duplicateValues" dxfId="208" priority="264"/>
  </conditionalFormatting>
  <conditionalFormatting sqref="B54">
    <cfRule type="duplicateValues" dxfId="207" priority="263"/>
  </conditionalFormatting>
  <conditionalFormatting sqref="A54">
    <cfRule type="duplicateValues" dxfId="206" priority="262"/>
  </conditionalFormatting>
  <conditionalFormatting sqref="B55:B56">
    <cfRule type="duplicateValues" dxfId="205" priority="261"/>
  </conditionalFormatting>
  <conditionalFormatting sqref="A55:A56">
    <cfRule type="duplicateValues" dxfId="204" priority="260"/>
  </conditionalFormatting>
  <conditionalFormatting sqref="B57">
    <cfRule type="duplicateValues" dxfId="203" priority="259"/>
  </conditionalFormatting>
  <conditionalFormatting sqref="A57">
    <cfRule type="duplicateValues" dxfId="202" priority="258"/>
  </conditionalFormatting>
  <conditionalFormatting sqref="B58:B60">
    <cfRule type="duplicateValues" dxfId="201" priority="257"/>
  </conditionalFormatting>
  <conditionalFormatting sqref="A58:A60">
    <cfRule type="duplicateValues" dxfId="200" priority="256"/>
  </conditionalFormatting>
  <conditionalFormatting sqref="B61:B63">
    <cfRule type="duplicateValues" dxfId="199" priority="255"/>
  </conditionalFormatting>
  <conditionalFormatting sqref="A61:A63">
    <cfRule type="duplicateValues" dxfId="198" priority="254"/>
  </conditionalFormatting>
  <conditionalFormatting sqref="B64 B67">
    <cfRule type="duplicateValues" dxfId="197" priority="253"/>
  </conditionalFormatting>
  <conditionalFormatting sqref="A64 A67">
    <cfRule type="duplicateValues" dxfId="196" priority="252"/>
  </conditionalFormatting>
  <conditionalFormatting sqref="B70">
    <cfRule type="duplicateValues" dxfId="195" priority="251"/>
  </conditionalFormatting>
  <conditionalFormatting sqref="A70">
    <cfRule type="duplicateValues" dxfId="194" priority="250"/>
  </conditionalFormatting>
  <conditionalFormatting sqref="B72">
    <cfRule type="duplicateValues" dxfId="193" priority="249"/>
  </conditionalFormatting>
  <conditionalFormatting sqref="A72">
    <cfRule type="duplicateValues" dxfId="192" priority="248"/>
  </conditionalFormatting>
  <conditionalFormatting sqref="B75">
    <cfRule type="duplicateValues" dxfId="191" priority="247"/>
  </conditionalFormatting>
  <conditionalFormatting sqref="A75">
    <cfRule type="duplicateValues" dxfId="190" priority="246"/>
  </conditionalFormatting>
  <conditionalFormatting sqref="B76">
    <cfRule type="duplicateValues" dxfId="189" priority="245"/>
  </conditionalFormatting>
  <conditionalFormatting sqref="A76">
    <cfRule type="duplicateValues" dxfId="188" priority="244"/>
  </conditionalFormatting>
  <conditionalFormatting sqref="B77">
    <cfRule type="duplicateValues" dxfId="187" priority="243"/>
  </conditionalFormatting>
  <conditionalFormatting sqref="A77">
    <cfRule type="duplicateValues" dxfId="186" priority="242"/>
  </conditionalFormatting>
  <conditionalFormatting sqref="B78:B79">
    <cfRule type="duplicateValues" dxfId="185" priority="241"/>
  </conditionalFormatting>
  <conditionalFormatting sqref="A78:A79">
    <cfRule type="duplicateValues" dxfId="184" priority="240"/>
  </conditionalFormatting>
  <conditionalFormatting sqref="B80:B81">
    <cfRule type="duplicateValues" dxfId="183" priority="239"/>
  </conditionalFormatting>
  <conditionalFormatting sqref="A80:A81">
    <cfRule type="duplicateValues" dxfId="182" priority="238"/>
  </conditionalFormatting>
  <conditionalFormatting sqref="B82:B88">
    <cfRule type="duplicateValues" dxfId="181" priority="237"/>
  </conditionalFormatting>
  <conditionalFormatting sqref="A82:A88">
    <cfRule type="duplicateValues" dxfId="180" priority="236"/>
  </conditionalFormatting>
  <conditionalFormatting sqref="B89:B91 B93:B100 B104:B105">
    <cfRule type="duplicateValues" dxfId="179" priority="235"/>
  </conditionalFormatting>
  <conditionalFormatting sqref="A89:A91 A93:A100 A104:A105">
    <cfRule type="duplicateValues" dxfId="178" priority="234"/>
  </conditionalFormatting>
  <conditionalFormatting sqref="B106:B118">
    <cfRule type="duplicateValues" dxfId="177" priority="233"/>
  </conditionalFormatting>
  <conditionalFormatting sqref="A106:A118">
    <cfRule type="duplicateValues" dxfId="176" priority="232"/>
  </conditionalFormatting>
  <conditionalFormatting sqref="B119:B130 B132:B134">
    <cfRule type="duplicateValues" dxfId="175" priority="231"/>
  </conditionalFormatting>
  <conditionalFormatting sqref="A119:A130 A132:A134">
    <cfRule type="duplicateValues" dxfId="174" priority="230"/>
  </conditionalFormatting>
  <conditionalFormatting sqref="B138:B154">
    <cfRule type="duplicateValues" dxfId="173" priority="229"/>
  </conditionalFormatting>
  <conditionalFormatting sqref="A138:A154">
    <cfRule type="duplicateValues" dxfId="172" priority="228"/>
  </conditionalFormatting>
  <conditionalFormatting sqref="B155:B166">
    <cfRule type="duplicateValues" dxfId="171" priority="227"/>
  </conditionalFormatting>
  <conditionalFormatting sqref="A155:A166">
    <cfRule type="duplicateValues" dxfId="170" priority="226"/>
  </conditionalFormatting>
  <conditionalFormatting sqref="B167 B169:B177 B179:B181">
    <cfRule type="duplicateValues" dxfId="169" priority="225"/>
  </conditionalFormatting>
  <conditionalFormatting sqref="A167 A169:A177 A179:A181">
    <cfRule type="duplicateValues" dxfId="168" priority="224"/>
  </conditionalFormatting>
  <conditionalFormatting sqref="B182:B194">
    <cfRule type="duplicateValues" dxfId="167" priority="223"/>
  </conditionalFormatting>
  <conditionalFormatting sqref="A182:A194">
    <cfRule type="duplicateValues" dxfId="166" priority="222"/>
  </conditionalFormatting>
  <conditionalFormatting sqref="B204:B216">
    <cfRule type="duplicateValues" dxfId="165" priority="219"/>
  </conditionalFormatting>
  <conditionalFormatting sqref="A204:A216">
    <cfRule type="duplicateValues" dxfId="164" priority="218"/>
  </conditionalFormatting>
  <conditionalFormatting sqref="B217 B220:B226 B228:B234">
    <cfRule type="duplicateValues" dxfId="163" priority="217"/>
  </conditionalFormatting>
  <conditionalFormatting sqref="A217 A220:A226 A228:A234">
    <cfRule type="duplicateValues" dxfId="162" priority="216"/>
  </conditionalFormatting>
  <conditionalFormatting sqref="B251:B263">
    <cfRule type="duplicateValues" dxfId="161" priority="213"/>
  </conditionalFormatting>
  <conditionalFormatting sqref="A251:A263">
    <cfRule type="duplicateValues" dxfId="160" priority="212"/>
  </conditionalFormatting>
  <conditionalFormatting sqref="B264:B271 B273:B278">
    <cfRule type="duplicateValues" dxfId="159" priority="211"/>
  </conditionalFormatting>
  <conditionalFormatting sqref="A264:A271 A273:A278">
    <cfRule type="duplicateValues" dxfId="158" priority="210"/>
  </conditionalFormatting>
  <conditionalFormatting sqref="B279:B282 B284:B292">
    <cfRule type="duplicateValues" dxfId="157" priority="209"/>
  </conditionalFormatting>
  <conditionalFormatting sqref="A279:A282 A284:A292">
    <cfRule type="duplicateValues" dxfId="156" priority="208"/>
  </conditionalFormatting>
  <conditionalFormatting sqref="B293:B301 B303 B305:B307">
    <cfRule type="duplicateValues" dxfId="155" priority="207"/>
  </conditionalFormatting>
  <conditionalFormatting sqref="A293:A301 A303 A305:A307">
    <cfRule type="duplicateValues" dxfId="154" priority="206"/>
  </conditionalFormatting>
  <conditionalFormatting sqref="B308:B324 B326:B335">
    <cfRule type="duplicateValues" dxfId="153" priority="205"/>
  </conditionalFormatting>
  <conditionalFormatting sqref="A308:A324 A326:A335">
    <cfRule type="duplicateValues" dxfId="152" priority="204"/>
  </conditionalFormatting>
  <conditionalFormatting sqref="B336:B398 B400:B406 B408:B416">
    <cfRule type="duplicateValues" dxfId="151" priority="203"/>
  </conditionalFormatting>
  <conditionalFormatting sqref="A336:A398 A400:A406 A408:A416">
    <cfRule type="duplicateValues" dxfId="150" priority="202"/>
  </conditionalFormatting>
  <conditionalFormatting sqref="B579">
    <cfRule type="duplicateValues" dxfId="149" priority="198"/>
    <cfRule type="duplicateValues" dxfId="148" priority="199"/>
  </conditionalFormatting>
  <conditionalFormatting sqref="B576">
    <cfRule type="duplicateValues" dxfId="147" priority="190"/>
    <cfRule type="duplicateValues" dxfId="146" priority="191"/>
  </conditionalFormatting>
  <conditionalFormatting sqref="B606:B641">
    <cfRule type="duplicateValues" dxfId="145" priority="189"/>
  </conditionalFormatting>
  <conditionalFormatting sqref="A606:A642">
    <cfRule type="duplicateValues" dxfId="144" priority="485"/>
  </conditionalFormatting>
  <conditionalFormatting sqref="B642">
    <cfRule type="duplicateValues" dxfId="143" priority="486"/>
  </conditionalFormatting>
  <conditionalFormatting sqref="B609:B642">
    <cfRule type="duplicateValues" dxfId="142" priority="487"/>
  </conditionalFormatting>
  <conditionalFormatting sqref="A609:A642">
    <cfRule type="duplicateValues" dxfId="141" priority="488"/>
  </conditionalFormatting>
  <conditionalFormatting sqref="B195:B203">
    <cfRule type="duplicateValues" dxfId="140" priority="526"/>
  </conditionalFormatting>
  <conditionalFormatting sqref="A195:A203">
    <cfRule type="duplicateValues" dxfId="139" priority="527"/>
  </conditionalFormatting>
  <conditionalFormatting sqref="B235:B248 B250">
    <cfRule type="duplicateValues" dxfId="138" priority="541"/>
  </conditionalFormatting>
  <conditionalFormatting sqref="A235:A248 A250">
    <cfRule type="duplicateValues" dxfId="137" priority="542"/>
  </conditionalFormatting>
  <conditionalFormatting sqref="B417:B425 B445:B529 B427:B443 B531:B541 B543:B549 B551:B556 B559:B570 B572:B589 B591:B600 B602:B608">
    <cfRule type="duplicateValues" dxfId="136" priority="560"/>
  </conditionalFormatting>
  <conditionalFormatting sqref="A417:A425 A445:A529 A427:A443 A531:A541 A543:A549 A551:A556 A559:A570 A572:A589 A591:A600 A602:A608">
    <cfRule type="duplicateValues" dxfId="135" priority="562"/>
  </conditionalFormatting>
  <conditionalFormatting sqref="B326:B398 B19 B22 B24:B33 B35 B37 B40 B43:B48 B50:B52 B54:B64 B67 B70 B72 B75:B91 B93:B100 B104:B130 B132:B134 B138:B167 B169:B177 B179:B217 B220:B226 B228:B248 B250:B271 B273:B282 B284:B301 B303 B305:B324 B400:B406 B408:B425 B445:B529 B427:B443 B531:B541 B543:B549 B551:B556 B559:B570 B572:B589 B591:B600 B602:B605">
    <cfRule type="duplicateValues" dxfId="134" priority="564"/>
  </conditionalFormatting>
  <conditionalFormatting sqref="A326:A398 A19 A22 A24:A33 A35 A37 A40 A43:A48 A50:A52 A54:A64 A67 A70 A72 A75:A91 A93:A100 A104:A130 A132:A134 A138:A167 A169:A177 A179:A217 A220:A226 A228:A248 A250:A271 A273:A282 A284:A301 A303 A305:A324 A400:A406 A408:A425 A445:A529 A427:A443 A531:A541 A543:A549 A551:A556 A559:A570 A572:A589 A591:A600 A602:A605">
    <cfRule type="duplicateValues" dxfId="133" priority="567"/>
  </conditionalFormatting>
  <conditionalFormatting sqref="B417:B425 B445:B529 B427:B443 B531:B541 B543:B549 B551:B556 B559:B570 B572:B589 B591:B600 B602:B642">
    <cfRule type="duplicateValues" dxfId="132" priority="570"/>
  </conditionalFormatting>
  <conditionalFormatting sqref="B18">
    <cfRule type="duplicateValues" dxfId="131" priority="173"/>
  </conditionalFormatting>
  <conditionalFormatting sqref="A18">
    <cfRule type="duplicateValues" dxfId="130" priority="176"/>
  </conditionalFormatting>
  <conditionalFormatting sqref="B18">
    <cfRule type="duplicateValues" dxfId="129" priority="174"/>
  </conditionalFormatting>
  <conditionalFormatting sqref="B20:B21">
    <cfRule type="duplicateValues" dxfId="128" priority="169"/>
  </conditionalFormatting>
  <conditionalFormatting sqref="A20:A21">
    <cfRule type="duplicateValues" dxfId="127" priority="172"/>
  </conditionalFormatting>
  <conditionalFormatting sqref="B20:B21">
    <cfRule type="duplicateValues" dxfId="126" priority="170"/>
  </conditionalFormatting>
  <conditionalFormatting sqref="B23">
    <cfRule type="duplicateValues" dxfId="125" priority="165"/>
  </conditionalFormatting>
  <conditionalFormatting sqref="A23">
    <cfRule type="duplicateValues" dxfId="124" priority="168"/>
  </conditionalFormatting>
  <conditionalFormatting sqref="B23">
    <cfRule type="duplicateValues" dxfId="123" priority="166"/>
  </conditionalFormatting>
  <conditionalFormatting sqref="B34">
    <cfRule type="duplicateValues" dxfId="122" priority="161"/>
  </conditionalFormatting>
  <conditionalFormatting sqref="A34">
    <cfRule type="duplicateValues" dxfId="121" priority="164"/>
  </conditionalFormatting>
  <conditionalFormatting sqref="B34">
    <cfRule type="duplicateValues" dxfId="120" priority="162"/>
  </conditionalFormatting>
  <conditionalFormatting sqref="A36">
    <cfRule type="duplicateValues" dxfId="119" priority="160"/>
  </conditionalFormatting>
  <conditionalFormatting sqref="B36">
    <cfRule type="duplicateValues" dxfId="118" priority="157"/>
  </conditionalFormatting>
  <conditionalFormatting sqref="B36">
    <cfRule type="duplicateValues" dxfId="117" priority="158"/>
  </conditionalFormatting>
  <conditionalFormatting sqref="A38:A39">
    <cfRule type="duplicateValues" dxfId="116" priority="156"/>
  </conditionalFormatting>
  <conditionalFormatting sqref="B38:B39">
    <cfRule type="duplicateValues" dxfId="115" priority="153"/>
  </conditionalFormatting>
  <conditionalFormatting sqref="B38:B39">
    <cfRule type="duplicateValues" dxfId="114" priority="154"/>
  </conditionalFormatting>
  <conditionalFormatting sqref="A41:A42">
    <cfRule type="duplicateValues" dxfId="113" priority="152"/>
  </conditionalFormatting>
  <conditionalFormatting sqref="B41:B42">
    <cfRule type="duplicateValues" dxfId="112" priority="149"/>
  </conditionalFormatting>
  <conditionalFormatting sqref="B41:B42">
    <cfRule type="duplicateValues" dxfId="111" priority="150"/>
  </conditionalFormatting>
  <conditionalFormatting sqref="A49">
    <cfRule type="duplicateValues" dxfId="110" priority="148"/>
  </conditionalFormatting>
  <conditionalFormatting sqref="B49">
    <cfRule type="duplicateValues" dxfId="109" priority="145"/>
  </conditionalFormatting>
  <conditionalFormatting sqref="B49">
    <cfRule type="duplicateValues" dxfId="108" priority="146"/>
  </conditionalFormatting>
  <conditionalFormatting sqref="A53">
    <cfRule type="duplicateValues" dxfId="107" priority="144"/>
  </conditionalFormatting>
  <conditionalFormatting sqref="B53">
    <cfRule type="duplicateValues" dxfId="106" priority="141"/>
  </conditionalFormatting>
  <conditionalFormatting sqref="B53">
    <cfRule type="duplicateValues" dxfId="105" priority="142"/>
  </conditionalFormatting>
  <conditionalFormatting sqref="A65:A66">
    <cfRule type="duplicateValues" dxfId="104" priority="140"/>
  </conditionalFormatting>
  <conditionalFormatting sqref="B65:B66">
    <cfRule type="duplicateValues" dxfId="103" priority="137"/>
  </conditionalFormatting>
  <conditionalFormatting sqref="B65:B66">
    <cfRule type="duplicateValues" dxfId="102" priority="138"/>
  </conditionalFormatting>
  <conditionalFormatting sqref="A68:A69">
    <cfRule type="duplicateValues" dxfId="101" priority="136"/>
  </conditionalFormatting>
  <conditionalFormatting sqref="B68:B69">
    <cfRule type="duplicateValues" dxfId="100" priority="133"/>
  </conditionalFormatting>
  <conditionalFormatting sqref="B68:B69">
    <cfRule type="duplicateValues" dxfId="99" priority="134"/>
  </conditionalFormatting>
  <conditionalFormatting sqref="A71">
    <cfRule type="duplicateValues" dxfId="98" priority="132"/>
  </conditionalFormatting>
  <conditionalFormatting sqref="B71">
    <cfRule type="duplicateValues" dxfId="97" priority="129"/>
  </conditionalFormatting>
  <conditionalFormatting sqref="B71">
    <cfRule type="duplicateValues" dxfId="96" priority="130"/>
  </conditionalFormatting>
  <conditionalFormatting sqref="A73:A74">
    <cfRule type="duplicateValues" dxfId="95" priority="128"/>
  </conditionalFormatting>
  <conditionalFormatting sqref="B73:B74">
    <cfRule type="duplicateValues" dxfId="94" priority="125"/>
  </conditionalFormatting>
  <conditionalFormatting sqref="B73:B74">
    <cfRule type="duplicateValues" dxfId="93" priority="126"/>
  </conditionalFormatting>
  <conditionalFormatting sqref="A92">
    <cfRule type="duplicateValues" dxfId="92" priority="124"/>
  </conditionalFormatting>
  <conditionalFormatting sqref="B92">
    <cfRule type="duplicateValues" dxfId="91" priority="121"/>
  </conditionalFormatting>
  <conditionalFormatting sqref="B92">
    <cfRule type="duplicateValues" dxfId="90" priority="122"/>
  </conditionalFormatting>
  <conditionalFormatting sqref="A101:A103">
    <cfRule type="duplicateValues" dxfId="89" priority="120"/>
  </conditionalFormatting>
  <conditionalFormatting sqref="B101:B103">
    <cfRule type="duplicateValues" dxfId="88" priority="117"/>
  </conditionalFormatting>
  <conditionalFormatting sqref="B101:B103">
    <cfRule type="duplicateValues" dxfId="87" priority="118"/>
  </conditionalFormatting>
  <conditionalFormatting sqref="A131">
    <cfRule type="duplicateValues" dxfId="86" priority="116"/>
  </conditionalFormatting>
  <conditionalFormatting sqref="B131">
    <cfRule type="duplicateValues" dxfId="85" priority="113"/>
  </conditionalFormatting>
  <conditionalFormatting sqref="B131">
    <cfRule type="duplicateValues" dxfId="84" priority="114"/>
  </conditionalFormatting>
  <conditionalFormatting sqref="A135:A137">
    <cfRule type="duplicateValues" dxfId="83" priority="112"/>
  </conditionalFormatting>
  <conditionalFormatting sqref="B135:B137">
    <cfRule type="duplicateValues" dxfId="82" priority="109"/>
  </conditionalFormatting>
  <conditionalFormatting sqref="B135:B137">
    <cfRule type="duplicateValues" dxfId="81" priority="110"/>
  </conditionalFormatting>
  <conditionalFormatting sqref="A168">
    <cfRule type="duplicateValues" dxfId="80" priority="108"/>
  </conditionalFormatting>
  <conditionalFormatting sqref="B168">
    <cfRule type="duplicateValues" dxfId="79" priority="105"/>
  </conditionalFormatting>
  <conditionalFormatting sqref="B168">
    <cfRule type="duplicateValues" dxfId="78" priority="106"/>
  </conditionalFormatting>
  <conditionalFormatting sqref="A178">
    <cfRule type="duplicateValues" dxfId="77" priority="104"/>
  </conditionalFormatting>
  <conditionalFormatting sqref="B178">
    <cfRule type="duplicateValues" dxfId="76" priority="101"/>
  </conditionalFormatting>
  <conditionalFormatting sqref="B178">
    <cfRule type="duplicateValues" dxfId="75" priority="102"/>
  </conditionalFormatting>
  <conditionalFormatting sqref="A218:A219">
    <cfRule type="duplicateValues" dxfId="74" priority="96"/>
  </conditionalFormatting>
  <conditionalFormatting sqref="B218:B219">
    <cfRule type="duplicateValues" dxfId="73" priority="93"/>
  </conditionalFormatting>
  <conditionalFormatting sqref="B218:B219">
    <cfRule type="duplicateValues" dxfId="72" priority="94"/>
  </conditionalFormatting>
  <conditionalFormatting sqref="A227">
    <cfRule type="duplicateValues" dxfId="71" priority="92"/>
  </conditionalFormatting>
  <conditionalFormatting sqref="B227">
    <cfRule type="duplicateValues" dxfId="70" priority="89"/>
  </conditionalFormatting>
  <conditionalFormatting sqref="B227">
    <cfRule type="duplicateValues" dxfId="69" priority="90"/>
  </conditionalFormatting>
  <conditionalFormatting sqref="A249">
    <cfRule type="duplicateValues" dxfId="68" priority="84"/>
  </conditionalFormatting>
  <conditionalFormatting sqref="B249">
    <cfRule type="duplicateValues" dxfId="67" priority="81"/>
  </conditionalFormatting>
  <conditionalFormatting sqref="B249">
    <cfRule type="duplicateValues" dxfId="66" priority="82"/>
  </conditionalFormatting>
  <conditionalFormatting sqref="A272">
    <cfRule type="duplicateValues" dxfId="65" priority="80"/>
  </conditionalFormatting>
  <conditionalFormatting sqref="B272">
    <cfRule type="duplicateValues" dxfId="64" priority="77"/>
  </conditionalFormatting>
  <conditionalFormatting sqref="B272">
    <cfRule type="duplicateValues" dxfId="63" priority="78"/>
  </conditionalFormatting>
  <conditionalFormatting sqref="A283">
    <cfRule type="duplicateValues" dxfId="62" priority="76"/>
  </conditionalFormatting>
  <conditionalFormatting sqref="B283">
    <cfRule type="duplicateValues" dxfId="61" priority="73"/>
  </conditionalFormatting>
  <conditionalFormatting sqref="B283">
    <cfRule type="duplicateValues" dxfId="60" priority="74"/>
  </conditionalFormatting>
  <conditionalFormatting sqref="A302">
    <cfRule type="duplicateValues" dxfId="59" priority="72"/>
  </conditionalFormatting>
  <conditionalFormatting sqref="B302">
    <cfRule type="duplicateValues" dxfId="58" priority="69"/>
  </conditionalFormatting>
  <conditionalFormatting sqref="B302">
    <cfRule type="duplicateValues" dxfId="57" priority="70"/>
  </conditionalFormatting>
  <conditionalFormatting sqref="A304">
    <cfRule type="duplicateValues" dxfId="56" priority="68"/>
  </conditionalFormatting>
  <conditionalFormatting sqref="B304">
    <cfRule type="duplicateValues" dxfId="55" priority="65"/>
  </conditionalFormatting>
  <conditionalFormatting sqref="B304">
    <cfRule type="duplicateValues" dxfId="54" priority="66"/>
  </conditionalFormatting>
  <conditionalFormatting sqref="B407">
    <cfRule type="duplicateValues" dxfId="53" priority="61"/>
  </conditionalFormatting>
  <conditionalFormatting sqref="A407">
    <cfRule type="duplicateValues" dxfId="52" priority="64"/>
  </conditionalFormatting>
  <conditionalFormatting sqref="B407">
    <cfRule type="duplicateValues" dxfId="51" priority="62"/>
  </conditionalFormatting>
  <conditionalFormatting sqref="B444">
    <cfRule type="duplicateValues" dxfId="50" priority="55"/>
  </conditionalFormatting>
  <conditionalFormatting sqref="A444">
    <cfRule type="duplicateValues" dxfId="49" priority="60"/>
  </conditionalFormatting>
  <conditionalFormatting sqref="B444">
    <cfRule type="duplicateValues" dxfId="48" priority="56"/>
  </conditionalFormatting>
  <conditionalFormatting sqref="B444">
    <cfRule type="duplicateValues" dxfId="47" priority="57"/>
  </conditionalFormatting>
  <conditionalFormatting sqref="B444">
    <cfRule type="duplicateValues" dxfId="46" priority="58"/>
  </conditionalFormatting>
  <conditionalFormatting sqref="B426">
    <cfRule type="duplicateValues" dxfId="45" priority="49"/>
  </conditionalFormatting>
  <conditionalFormatting sqref="A426">
    <cfRule type="duplicateValues" dxfId="44" priority="54"/>
  </conditionalFormatting>
  <conditionalFormatting sqref="B426">
    <cfRule type="duplicateValues" dxfId="43" priority="50"/>
  </conditionalFormatting>
  <conditionalFormatting sqref="B426">
    <cfRule type="duplicateValues" dxfId="42" priority="51"/>
  </conditionalFormatting>
  <conditionalFormatting sqref="B426">
    <cfRule type="duplicateValues" dxfId="41" priority="52"/>
  </conditionalFormatting>
  <conditionalFormatting sqref="B530">
    <cfRule type="duplicateValues" dxfId="40" priority="43"/>
  </conditionalFormatting>
  <conditionalFormatting sqref="A530">
    <cfRule type="duplicateValues" dxfId="39" priority="48"/>
  </conditionalFormatting>
  <conditionalFormatting sqref="B530">
    <cfRule type="duplicateValues" dxfId="38" priority="44"/>
  </conditionalFormatting>
  <conditionalFormatting sqref="B530">
    <cfRule type="duplicateValues" dxfId="37" priority="45"/>
  </conditionalFormatting>
  <conditionalFormatting sqref="B530">
    <cfRule type="duplicateValues" dxfId="36" priority="46"/>
  </conditionalFormatting>
  <conditionalFormatting sqref="B542">
    <cfRule type="duplicateValues" dxfId="35" priority="37"/>
  </conditionalFormatting>
  <conditionalFormatting sqref="A542">
    <cfRule type="duplicateValues" dxfId="34" priority="42"/>
  </conditionalFormatting>
  <conditionalFormatting sqref="B542">
    <cfRule type="duplicateValues" dxfId="33" priority="38"/>
  </conditionalFormatting>
  <conditionalFormatting sqref="B542">
    <cfRule type="duplicateValues" dxfId="32" priority="39"/>
  </conditionalFormatting>
  <conditionalFormatting sqref="B542">
    <cfRule type="duplicateValues" dxfId="31" priority="40"/>
  </conditionalFormatting>
  <conditionalFormatting sqref="B550">
    <cfRule type="duplicateValues" dxfId="30" priority="31"/>
  </conditionalFormatting>
  <conditionalFormatting sqref="A550">
    <cfRule type="duplicateValues" dxfId="29" priority="36"/>
  </conditionalFormatting>
  <conditionalFormatting sqref="B550">
    <cfRule type="duplicateValues" dxfId="28" priority="32"/>
  </conditionalFormatting>
  <conditionalFormatting sqref="B550">
    <cfRule type="duplicateValues" dxfId="27" priority="33"/>
  </conditionalFormatting>
  <conditionalFormatting sqref="B550">
    <cfRule type="duplicateValues" dxfId="26" priority="34"/>
  </conditionalFormatting>
  <conditionalFormatting sqref="B557">
    <cfRule type="duplicateValues" dxfId="25" priority="25"/>
  </conditionalFormatting>
  <conditionalFormatting sqref="A557">
    <cfRule type="duplicateValues" dxfId="24" priority="30"/>
  </conditionalFormatting>
  <conditionalFormatting sqref="B557">
    <cfRule type="duplicateValues" dxfId="23" priority="26"/>
  </conditionalFormatting>
  <conditionalFormatting sqref="B557">
    <cfRule type="duplicateValues" dxfId="22" priority="27"/>
  </conditionalFormatting>
  <conditionalFormatting sqref="B557">
    <cfRule type="duplicateValues" dxfId="21" priority="28"/>
  </conditionalFormatting>
  <conditionalFormatting sqref="B558">
    <cfRule type="duplicateValues" dxfId="20" priority="19"/>
  </conditionalFormatting>
  <conditionalFormatting sqref="A558">
    <cfRule type="duplicateValues" dxfId="19" priority="24"/>
  </conditionalFormatting>
  <conditionalFormatting sqref="B558">
    <cfRule type="duplicateValues" dxfId="18" priority="20"/>
  </conditionalFormatting>
  <conditionalFormatting sqref="B558">
    <cfRule type="duplicateValues" dxfId="17" priority="21"/>
  </conditionalFormatting>
  <conditionalFormatting sqref="B558">
    <cfRule type="duplicateValues" dxfId="16" priority="22"/>
  </conditionalFormatting>
  <conditionalFormatting sqref="B571">
    <cfRule type="duplicateValues" dxfId="15" priority="13"/>
  </conditionalFormatting>
  <conditionalFormatting sqref="A571">
    <cfRule type="duplicateValues" dxfId="14" priority="18"/>
  </conditionalFormatting>
  <conditionalFormatting sqref="B571">
    <cfRule type="duplicateValues" dxfId="13" priority="14"/>
  </conditionalFormatting>
  <conditionalFormatting sqref="B571">
    <cfRule type="duplicateValues" dxfId="12" priority="15"/>
  </conditionalFormatting>
  <conditionalFormatting sqref="B571">
    <cfRule type="duplicateValues" dxfId="11" priority="16"/>
  </conditionalFormatting>
  <conditionalFormatting sqref="B590">
    <cfRule type="duplicateValues" dxfId="10" priority="7"/>
  </conditionalFormatting>
  <conditionalFormatting sqref="A590">
    <cfRule type="duplicateValues" dxfId="9" priority="12"/>
  </conditionalFormatting>
  <conditionalFormatting sqref="B590">
    <cfRule type="duplicateValues" dxfId="8" priority="8"/>
  </conditionalFormatting>
  <conditionalFormatting sqref="B590">
    <cfRule type="duplicateValues" dxfId="7" priority="9"/>
  </conditionalFormatting>
  <conditionalFormatting sqref="B590">
    <cfRule type="duplicateValues" dxfId="6" priority="10"/>
  </conditionalFormatting>
  <conditionalFormatting sqref="A601">
    <cfRule type="duplicateValues" dxfId="5" priority="6"/>
  </conditionalFormatting>
  <conditionalFormatting sqref="B601">
    <cfRule type="duplicateValues" dxfId="4" priority="1"/>
  </conditionalFormatting>
  <conditionalFormatting sqref="B601">
    <cfRule type="duplicateValues" dxfId="3" priority="2"/>
  </conditionalFormatting>
  <conditionalFormatting sqref="B601">
    <cfRule type="duplicateValues" dxfId="2" priority="3"/>
  </conditionalFormatting>
  <conditionalFormatting sqref="B601">
    <cfRule type="duplicateValues" dxfId="1" priority="4"/>
  </conditionalFormatting>
  <conditionalFormatting sqref="A647:A769 A448:A529 A428:A443 A445:A446 A531:A541 A543:A549 A551:A556 A559:A570 A572:A589 A591:A600 A602:A642">
    <cfRule type="duplicateValues" dxfId="0" priority="583"/>
  </conditionalFormatting>
  <printOptions horizontalCentered="1"/>
  <pageMargins left="0.19685039370078741" right="0.19685039370078741" top="1.1811023622047245" bottom="0.59055118110236227" header="0.70866141732283472" footer="0.39370078740157483"/>
  <pageSetup paperSize="9" scale="55" orientation="landscape" useFirstPageNumber="1" r:id="rId1"/>
  <headerFooter differentFirst="1" scaleWithDoc="0">
    <oddHeader>&amp;C
&amp;P</oddHeader>
  </headerFooter>
  <rowBreaks count="12" manualBreakCount="12">
    <brk id="211" max="14" man="1"/>
    <brk id="231" max="14" man="1"/>
    <brk id="250" max="14" man="1"/>
    <brk id="337" max="14" man="1"/>
    <brk id="360" max="14" man="1"/>
    <brk id="383" max="14" man="1"/>
    <brk id="408" max="14" man="1"/>
    <brk id="534" max="14" man="1"/>
    <brk id="558" max="14" man="1"/>
    <brk id="582" max="14" man="1"/>
    <brk id="607" max="14" man="1"/>
    <brk id="62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0"/>
  <sheetViews>
    <sheetView view="pageBreakPreview" topLeftCell="A618" zoomScale="70" zoomScaleNormal="60" zoomScaleSheetLayoutView="70" zoomScalePageLayoutView="50" workbookViewId="0">
      <selection activeCell="G644" sqref="G644"/>
    </sheetView>
  </sheetViews>
  <sheetFormatPr defaultRowHeight="15.75" x14ac:dyDescent="0.25"/>
  <cols>
    <col min="1" max="1" width="10.7109375" style="1" customWidth="1"/>
    <col min="2" max="2" width="57.28515625" style="100" customWidth="1"/>
    <col min="3" max="3" width="21" customWidth="1"/>
    <col min="4" max="4" width="23" style="93" customWidth="1"/>
    <col min="5" max="5" width="8.42578125" style="94" customWidth="1"/>
    <col min="6" max="6" width="17.7109375" style="94" customWidth="1"/>
    <col min="7" max="7" width="13.85546875" style="98" customWidth="1"/>
    <col min="8" max="8" width="18.140625" customWidth="1"/>
    <col min="9" max="9" width="13.42578125" style="98" customWidth="1"/>
    <col min="10" max="10" width="19.85546875" style="96" customWidth="1"/>
    <col min="11" max="11" width="12.5703125" customWidth="1"/>
    <col min="12" max="12" width="18.5703125" customWidth="1"/>
    <col min="13" max="13" width="9.140625" customWidth="1"/>
  </cols>
  <sheetData>
    <row r="1" spans="1:13" ht="109.5" customHeight="1" x14ac:dyDescent="0.25">
      <c r="A1" s="529" t="s">
        <v>2042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</row>
    <row r="2" spans="1:13" x14ac:dyDescent="0.25">
      <c r="A2" s="92"/>
      <c r="B2" s="151"/>
      <c r="C2" s="40"/>
      <c r="G2" s="95"/>
      <c r="H2" s="40"/>
      <c r="I2" s="95"/>
      <c r="K2" s="40"/>
      <c r="L2" s="40"/>
    </row>
    <row r="3" spans="1:13" s="481" customFormat="1" ht="24.75" customHeight="1" x14ac:dyDescent="0.3">
      <c r="A3" s="530" t="s">
        <v>1</v>
      </c>
      <c r="B3" s="530" t="s">
        <v>2</v>
      </c>
      <c r="C3" s="533" t="s">
        <v>12</v>
      </c>
      <c r="D3" s="534"/>
      <c r="E3" s="534"/>
      <c r="F3" s="534"/>
      <c r="G3" s="534"/>
      <c r="H3" s="534"/>
      <c r="I3" s="534"/>
      <c r="J3" s="534"/>
      <c r="K3" s="534"/>
      <c r="L3" s="535"/>
    </row>
    <row r="4" spans="1:13" s="481" customFormat="1" ht="214.5" customHeight="1" x14ac:dyDescent="0.3">
      <c r="A4" s="531"/>
      <c r="B4" s="531"/>
      <c r="C4" s="482" t="s">
        <v>13</v>
      </c>
      <c r="D4" s="483" t="s">
        <v>770</v>
      </c>
      <c r="E4" s="536" t="s">
        <v>755</v>
      </c>
      <c r="F4" s="536"/>
      <c r="G4" s="536" t="s">
        <v>771</v>
      </c>
      <c r="H4" s="536"/>
      <c r="I4" s="536" t="s">
        <v>757</v>
      </c>
      <c r="J4" s="536"/>
      <c r="K4" s="536" t="s">
        <v>758</v>
      </c>
      <c r="L4" s="536"/>
    </row>
    <row r="5" spans="1:13" s="481" customFormat="1" ht="18.75" x14ac:dyDescent="0.3">
      <c r="A5" s="532"/>
      <c r="B5" s="532"/>
      <c r="C5" s="482" t="s">
        <v>10</v>
      </c>
      <c r="D5" s="484" t="s">
        <v>10</v>
      </c>
      <c r="E5" s="482" t="s">
        <v>14</v>
      </c>
      <c r="F5" s="482" t="s">
        <v>10</v>
      </c>
      <c r="G5" s="484" t="s">
        <v>8</v>
      </c>
      <c r="H5" s="482" t="s">
        <v>10</v>
      </c>
      <c r="I5" s="484" t="s">
        <v>8</v>
      </c>
      <c r="J5" s="482" t="s">
        <v>10</v>
      </c>
      <c r="K5" s="482" t="s">
        <v>8</v>
      </c>
      <c r="L5" s="482" t="s">
        <v>10</v>
      </c>
    </row>
    <row r="6" spans="1:13" s="481" customFormat="1" ht="18.75" x14ac:dyDescent="0.3">
      <c r="A6" s="482">
        <v>1</v>
      </c>
      <c r="B6" s="482">
        <v>2</v>
      </c>
      <c r="C6" s="482">
        <v>3</v>
      </c>
      <c r="D6" s="485">
        <v>4</v>
      </c>
      <c r="E6" s="482">
        <v>5</v>
      </c>
      <c r="F6" s="482">
        <v>6</v>
      </c>
      <c r="G6" s="484">
        <v>7</v>
      </c>
      <c r="H6" s="482">
        <v>8</v>
      </c>
      <c r="I6" s="485">
        <v>9</v>
      </c>
      <c r="J6" s="482">
        <v>10</v>
      </c>
      <c r="K6" s="482">
        <v>11</v>
      </c>
      <c r="L6" s="482">
        <v>12</v>
      </c>
    </row>
    <row r="7" spans="1:13" s="481" customFormat="1" ht="18.75" x14ac:dyDescent="0.3">
      <c r="A7" s="528" t="s">
        <v>15</v>
      </c>
      <c r="B7" s="528"/>
      <c r="C7" s="153">
        <f>SUM(D7,F7,H7,J7,L7)</f>
        <v>3101826740.1931</v>
      </c>
      <c r="D7" s="153">
        <f>SUM(D8:D635)</f>
        <v>1026033117.5700001</v>
      </c>
      <c r="E7" s="153">
        <f t="shared" ref="E7:K7" si="0">SUM(E8:E635)</f>
        <v>30</v>
      </c>
      <c r="F7" s="153">
        <f t="shared" si="0"/>
        <v>54500000</v>
      </c>
      <c r="G7" s="153">
        <f t="shared" si="0"/>
        <v>141491.32</v>
      </c>
      <c r="H7" s="153">
        <f t="shared" si="0"/>
        <v>322130807.01999998</v>
      </c>
      <c r="I7" s="153">
        <f t="shared" si="0"/>
        <v>781024.29522999981</v>
      </c>
      <c r="J7" s="153">
        <f t="shared" si="0"/>
        <v>1480157369.6031001</v>
      </c>
      <c r="K7" s="153">
        <f t="shared" si="0"/>
        <v>14024.500000000002</v>
      </c>
      <c r="L7" s="153">
        <f>SUM(L8:L635)</f>
        <v>219005446</v>
      </c>
    </row>
    <row r="8" spans="1:13" s="481" customFormat="1" ht="30" customHeight="1" x14ac:dyDescent="0.3">
      <c r="A8" s="472" t="s">
        <v>1943</v>
      </c>
      <c r="B8" s="473" t="s">
        <v>1944</v>
      </c>
      <c r="C8" s="153">
        <f>SUM(D8,F8,H8,J8,L8)</f>
        <v>2147300</v>
      </c>
      <c r="D8" s="153"/>
      <c r="E8" s="256"/>
      <c r="F8" s="153"/>
      <c r="G8" s="153"/>
      <c r="H8" s="153"/>
      <c r="I8" s="153">
        <v>1090</v>
      </c>
      <c r="J8" s="154">
        <f>Лист1!M18</f>
        <v>2147300</v>
      </c>
      <c r="K8" s="153"/>
      <c r="L8" s="153"/>
      <c r="M8" s="486"/>
    </row>
    <row r="9" spans="1:13" s="481" customFormat="1" ht="30" customHeight="1" x14ac:dyDescent="0.3">
      <c r="A9" s="472" t="s">
        <v>772</v>
      </c>
      <c r="B9" s="473" t="s">
        <v>773</v>
      </c>
      <c r="C9" s="153">
        <f t="shared" ref="C9:C71" si="1">SUM(D9,F9,H9,J9,L9)</f>
        <v>2687406.8000000003</v>
      </c>
      <c r="D9" s="153">
        <f>Лист1!M19</f>
        <v>2687406.8000000003</v>
      </c>
      <c r="E9" s="155"/>
      <c r="F9" s="156"/>
      <c r="G9" s="157"/>
      <c r="H9" s="154"/>
      <c r="I9" s="279"/>
      <c r="J9" s="154"/>
      <c r="K9" s="156"/>
      <c r="L9" s="156"/>
      <c r="M9" s="486"/>
    </row>
    <row r="10" spans="1:13" s="481" customFormat="1" ht="30" customHeight="1" x14ac:dyDescent="0.3">
      <c r="A10" s="472" t="s">
        <v>1941</v>
      </c>
      <c r="B10" s="473" t="s">
        <v>1942</v>
      </c>
      <c r="C10" s="153">
        <f t="shared" si="1"/>
        <v>7854261.3999999994</v>
      </c>
      <c r="D10" s="153">
        <f>Лист1!M20</f>
        <v>7854261.3999999994</v>
      </c>
      <c r="E10" s="155"/>
      <c r="F10" s="156"/>
      <c r="G10" s="157"/>
      <c r="H10" s="154"/>
      <c r="I10" s="279"/>
      <c r="J10" s="154"/>
      <c r="K10" s="156"/>
      <c r="L10" s="156"/>
      <c r="M10" s="486"/>
    </row>
    <row r="11" spans="1:13" s="481" customFormat="1" ht="30" customHeight="1" x14ac:dyDescent="0.3">
      <c r="A11" s="472" t="s">
        <v>1945</v>
      </c>
      <c r="B11" s="473" t="s">
        <v>1946</v>
      </c>
      <c r="C11" s="153">
        <f t="shared" si="1"/>
        <v>4717169</v>
      </c>
      <c r="D11" s="153">
        <f>Лист1!M21</f>
        <v>4717169</v>
      </c>
      <c r="E11" s="155"/>
      <c r="F11" s="156"/>
      <c r="G11" s="157"/>
      <c r="H11" s="154"/>
      <c r="I11" s="279"/>
      <c r="J11" s="154"/>
      <c r="K11" s="156"/>
      <c r="L11" s="156"/>
      <c r="M11" s="486"/>
    </row>
    <row r="12" spans="1:13" s="481" customFormat="1" ht="30" customHeight="1" x14ac:dyDescent="0.3">
      <c r="A12" s="472" t="s">
        <v>774</v>
      </c>
      <c r="B12" s="473" t="s">
        <v>775</v>
      </c>
      <c r="C12" s="153">
        <f t="shared" si="1"/>
        <v>4986661</v>
      </c>
      <c r="D12" s="153"/>
      <c r="E12" s="158"/>
      <c r="F12" s="156"/>
      <c r="G12" s="159"/>
      <c r="H12" s="156"/>
      <c r="I12" s="279">
        <v>2531.3000000000002</v>
      </c>
      <c r="J12" s="154">
        <f>Лист1!M22</f>
        <v>4986661</v>
      </c>
      <c r="K12" s="156"/>
      <c r="L12" s="156"/>
      <c r="M12" s="486"/>
    </row>
    <row r="13" spans="1:13" s="481" customFormat="1" ht="30" customHeight="1" x14ac:dyDescent="0.3">
      <c r="A13" s="472" t="s">
        <v>1947</v>
      </c>
      <c r="B13" s="473" t="s">
        <v>1948</v>
      </c>
      <c r="C13" s="153">
        <f>SUM(D13,F13,H13,J13,L13)</f>
        <v>18761809</v>
      </c>
      <c r="D13" s="153"/>
      <c r="E13" s="158"/>
      <c r="F13" s="156"/>
      <c r="G13" s="159"/>
      <c r="H13" s="156"/>
      <c r="I13" s="279"/>
      <c r="J13" s="154"/>
      <c r="K13" s="156">
        <v>858</v>
      </c>
      <c r="L13" s="470">
        <f>Лист1!M23</f>
        <v>18761809</v>
      </c>
      <c r="M13" s="486"/>
    </row>
    <row r="14" spans="1:13" s="481" customFormat="1" ht="30" customHeight="1" x14ac:dyDescent="0.3">
      <c r="A14" s="472" t="s">
        <v>776</v>
      </c>
      <c r="B14" s="473" t="s">
        <v>777</v>
      </c>
      <c r="C14" s="153">
        <f t="shared" si="1"/>
        <v>8465990.2999999989</v>
      </c>
      <c r="D14" s="153">
        <f>Лист1!M24</f>
        <v>8465990.2999999989</v>
      </c>
      <c r="E14" s="158"/>
      <c r="F14" s="156"/>
      <c r="G14" s="159"/>
      <c r="H14" s="156"/>
      <c r="I14" s="279"/>
      <c r="J14" s="154"/>
      <c r="K14" s="156"/>
      <c r="L14" s="156"/>
      <c r="M14" s="486"/>
    </row>
    <row r="15" spans="1:13" s="481" customFormat="1" ht="30" customHeight="1" x14ac:dyDescent="0.3">
      <c r="A15" s="472" t="s">
        <v>778</v>
      </c>
      <c r="B15" s="473" t="s">
        <v>779</v>
      </c>
      <c r="C15" s="153">
        <f t="shared" si="1"/>
        <v>1373961.5999999999</v>
      </c>
      <c r="D15" s="153"/>
      <c r="E15" s="158"/>
      <c r="F15" s="156"/>
      <c r="G15" s="159">
        <v>867.4</v>
      </c>
      <c r="H15" s="154">
        <f>Лист1!M25</f>
        <v>1373961.5999999999</v>
      </c>
      <c r="I15" s="279"/>
      <c r="J15" s="154"/>
      <c r="K15" s="156"/>
      <c r="L15" s="156"/>
      <c r="M15" s="486"/>
    </row>
    <row r="16" spans="1:13" s="481" customFormat="1" ht="30" customHeight="1" x14ac:dyDescent="0.3">
      <c r="A16" s="472" t="s">
        <v>780</v>
      </c>
      <c r="B16" s="473" t="s">
        <v>781</v>
      </c>
      <c r="C16" s="153">
        <f t="shared" si="1"/>
        <v>1297296</v>
      </c>
      <c r="D16" s="153"/>
      <c r="E16" s="155"/>
      <c r="F16" s="156"/>
      <c r="G16" s="157">
        <v>819</v>
      </c>
      <c r="H16" s="154">
        <f>Лист1!M26</f>
        <v>1297296</v>
      </c>
      <c r="I16" s="279"/>
      <c r="J16" s="154"/>
      <c r="K16" s="156"/>
      <c r="L16" s="156"/>
      <c r="M16" s="486"/>
    </row>
    <row r="17" spans="1:13" s="481" customFormat="1" ht="30" customHeight="1" x14ac:dyDescent="0.3">
      <c r="A17" s="472" t="s">
        <v>783</v>
      </c>
      <c r="B17" s="473" t="s">
        <v>784</v>
      </c>
      <c r="C17" s="153">
        <f t="shared" si="1"/>
        <v>1495929.5999999999</v>
      </c>
      <c r="D17" s="153"/>
      <c r="E17" s="155"/>
      <c r="F17" s="156"/>
      <c r="G17" s="157">
        <v>944.4</v>
      </c>
      <c r="H17" s="154">
        <f>Лист1!M27</f>
        <v>1495929.5999999999</v>
      </c>
      <c r="I17" s="279"/>
      <c r="J17" s="154"/>
      <c r="K17" s="156"/>
      <c r="L17" s="156"/>
      <c r="M17" s="486"/>
    </row>
    <row r="18" spans="1:13" s="481" customFormat="1" ht="30" customHeight="1" x14ac:dyDescent="0.3">
      <c r="A18" s="472" t="s">
        <v>785</v>
      </c>
      <c r="B18" s="473" t="s">
        <v>786</v>
      </c>
      <c r="C18" s="153">
        <f t="shared" si="1"/>
        <v>1483509.5</v>
      </c>
      <c r="D18" s="153">
        <f>Лист1!M28</f>
        <v>1483509.5</v>
      </c>
      <c r="E18" s="158"/>
      <c r="F18" s="156"/>
      <c r="G18" s="159"/>
      <c r="H18" s="156"/>
      <c r="I18" s="279"/>
      <c r="J18" s="154"/>
      <c r="K18" s="156"/>
      <c r="L18" s="156"/>
      <c r="M18" s="486"/>
    </row>
    <row r="19" spans="1:13" s="481" customFormat="1" ht="30" customHeight="1" x14ac:dyDescent="0.3">
      <c r="A19" s="472" t="s">
        <v>787</v>
      </c>
      <c r="B19" s="473" t="s">
        <v>788</v>
      </c>
      <c r="C19" s="153">
        <f t="shared" si="1"/>
        <v>6303010.7999999998</v>
      </c>
      <c r="D19" s="153">
        <f>Лист1!M29</f>
        <v>6303010.7999999998</v>
      </c>
      <c r="E19" s="158"/>
      <c r="F19" s="156"/>
      <c r="G19" s="159"/>
      <c r="H19" s="156"/>
      <c r="I19" s="279"/>
      <c r="J19" s="154"/>
      <c r="K19" s="156"/>
      <c r="L19" s="156"/>
      <c r="M19" s="486"/>
    </row>
    <row r="20" spans="1:13" s="481" customFormat="1" ht="30" customHeight="1" x14ac:dyDescent="0.3">
      <c r="A20" s="472" t="s">
        <v>789</v>
      </c>
      <c r="B20" s="473" t="s">
        <v>790</v>
      </c>
      <c r="C20" s="153">
        <f t="shared" si="1"/>
        <v>1451595</v>
      </c>
      <c r="D20" s="153">
        <f>Лист1!M30</f>
        <v>1451595</v>
      </c>
      <c r="E20" s="158"/>
      <c r="F20" s="156"/>
      <c r="G20" s="159"/>
      <c r="H20" s="154"/>
      <c r="I20" s="279"/>
      <c r="J20" s="156"/>
      <c r="K20" s="156"/>
      <c r="L20" s="156"/>
      <c r="M20" s="486"/>
    </row>
    <row r="21" spans="1:13" s="481" customFormat="1" ht="30" customHeight="1" x14ac:dyDescent="0.3">
      <c r="A21" s="472" t="s">
        <v>791</v>
      </c>
      <c r="B21" s="473" t="s">
        <v>792</v>
      </c>
      <c r="C21" s="153">
        <f t="shared" si="1"/>
        <v>3249202</v>
      </c>
      <c r="D21" s="153"/>
      <c r="E21" s="160"/>
      <c r="F21" s="156"/>
      <c r="G21" s="157">
        <v>1307</v>
      </c>
      <c r="H21" s="154">
        <f>Лист1!M31</f>
        <v>3249202</v>
      </c>
      <c r="I21" s="279"/>
      <c r="J21" s="156"/>
      <c r="K21" s="156"/>
      <c r="L21" s="156"/>
      <c r="M21" s="486"/>
    </row>
    <row r="22" spans="1:13" s="481" customFormat="1" ht="30" customHeight="1" x14ac:dyDescent="0.3">
      <c r="A22" s="472" t="s">
        <v>793</v>
      </c>
      <c r="B22" s="473" t="s">
        <v>794</v>
      </c>
      <c r="C22" s="153">
        <f t="shared" si="1"/>
        <v>2384074</v>
      </c>
      <c r="D22" s="153"/>
      <c r="E22" s="160"/>
      <c r="F22" s="156"/>
      <c r="G22" s="157">
        <v>959</v>
      </c>
      <c r="H22" s="154">
        <f>Лист1!M32</f>
        <v>2384074</v>
      </c>
      <c r="I22" s="279"/>
      <c r="J22" s="156"/>
      <c r="K22" s="156"/>
      <c r="L22" s="156"/>
      <c r="M22" s="486"/>
    </row>
    <row r="23" spans="1:13" s="481" customFormat="1" ht="30" customHeight="1" x14ac:dyDescent="0.3">
      <c r="A23" s="472" t="s">
        <v>795</v>
      </c>
      <c r="B23" s="473" t="s">
        <v>796</v>
      </c>
      <c r="C23" s="153">
        <f t="shared" si="1"/>
        <v>6547825.8999999994</v>
      </c>
      <c r="D23" s="153">
        <f>Лист1!M33</f>
        <v>6547825.8999999994</v>
      </c>
      <c r="E23" s="160"/>
      <c r="F23" s="156"/>
      <c r="G23" s="157"/>
      <c r="H23" s="154"/>
      <c r="I23" s="279"/>
      <c r="J23" s="156"/>
      <c r="K23" s="156"/>
      <c r="L23" s="156"/>
      <c r="M23" s="486"/>
    </row>
    <row r="24" spans="1:13" s="481" customFormat="1" ht="30" customHeight="1" x14ac:dyDescent="0.3">
      <c r="A24" s="472" t="s">
        <v>1949</v>
      </c>
      <c r="B24" s="473" t="s">
        <v>1950</v>
      </c>
      <c r="C24" s="153">
        <f t="shared" si="1"/>
        <v>2376000</v>
      </c>
      <c r="D24" s="153"/>
      <c r="E24" s="160"/>
      <c r="F24" s="156"/>
      <c r="G24" s="321">
        <v>1500</v>
      </c>
      <c r="H24" s="154">
        <f>Лист1!M34</f>
        <v>2376000</v>
      </c>
      <c r="I24" s="279"/>
      <c r="J24" s="156"/>
      <c r="K24" s="156"/>
      <c r="L24" s="156"/>
      <c r="M24" s="486"/>
    </row>
    <row r="25" spans="1:13" s="481" customFormat="1" ht="30" customHeight="1" x14ac:dyDescent="0.3">
      <c r="A25" s="472" t="s">
        <v>797</v>
      </c>
      <c r="B25" s="473" t="s">
        <v>798</v>
      </c>
      <c r="C25" s="153">
        <f t="shared" si="1"/>
        <v>7106226.7000000002</v>
      </c>
      <c r="D25" s="153">
        <f>Лист1!M35</f>
        <v>7106226.7000000002</v>
      </c>
      <c r="E25" s="160"/>
      <c r="F25" s="156"/>
      <c r="G25" s="157"/>
      <c r="H25" s="154"/>
      <c r="I25" s="279"/>
      <c r="J25" s="156"/>
      <c r="K25" s="156"/>
      <c r="L25" s="156"/>
      <c r="M25" s="486"/>
    </row>
    <row r="26" spans="1:13" s="481" customFormat="1" ht="30" customHeight="1" x14ac:dyDescent="0.3">
      <c r="A26" s="472" t="s">
        <v>1951</v>
      </c>
      <c r="B26" s="473" t="s">
        <v>1952</v>
      </c>
      <c r="C26" s="153">
        <f t="shared" si="1"/>
        <v>2960826</v>
      </c>
      <c r="D26" s="153"/>
      <c r="E26" s="160"/>
      <c r="F26" s="156"/>
      <c r="G26" s="321">
        <v>1191</v>
      </c>
      <c r="H26" s="154">
        <f>Лист1!M36</f>
        <v>2960826</v>
      </c>
      <c r="I26" s="279"/>
      <c r="J26" s="156"/>
      <c r="K26" s="156"/>
      <c r="L26" s="156"/>
      <c r="M26" s="486"/>
    </row>
    <row r="27" spans="1:13" s="481" customFormat="1" ht="30" customHeight="1" x14ac:dyDescent="0.3">
      <c r="A27" s="472" t="s">
        <v>799</v>
      </c>
      <c r="B27" s="473" t="s">
        <v>800</v>
      </c>
      <c r="C27" s="153">
        <f t="shared" si="1"/>
        <v>14600338.5</v>
      </c>
      <c r="D27" s="153"/>
      <c r="E27" s="160"/>
      <c r="F27" s="156"/>
      <c r="G27" s="157"/>
      <c r="H27" s="154"/>
      <c r="I27" s="279"/>
      <c r="J27" s="156"/>
      <c r="K27" s="161">
        <v>1181</v>
      </c>
      <c r="L27" s="470">
        <f>Лист1!M37</f>
        <v>14600338.5</v>
      </c>
      <c r="M27" s="486"/>
    </row>
    <row r="28" spans="1:13" s="481" customFormat="1" ht="30" customHeight="1" x14ac:dyDescent="0.3">
      <c r="A28" s="472" t="s">
        <v>1953</v>
      </c>
      <c r="B28" s="473" t="s">
        <v>1954</v>
      </c>
      <c r="C28" s="153">
        <f t="shared" si="1"/>
        <v>8522818.7000000011</v>
      </c>
      <c r="D28" s="153">
        <f>Лист1!M38</f>
        <v>8522818.7000000011</v>
      </c>
      <c r="E28" s="160"/>
      <c r="F28" s="156"/>
      <c r="G28" s="157"/>
      <c r="H28" s="154"/>
      <c r="I28" s="279"/>
      <c r="J28" s="156"/>
      <c r="K28" s="161"/>
      <c r="L28" s="156"/>
      <c r="M28" s="486"/>
    </row>
    <row r="29" spans="1:13" s="481" customFormat="1" ht="30" customHeight="1" x14ac:dyDescent="0.3">
      <c r="A29" s="472" t="s">
        <v>1955</v>
      </c>
      <c r="B29" s="473" t="s">
        <v>1956</v>
      </c>
      <c r="C29" s="153">
        <f t="shared" si="1"/>
        <v>9166462.0999999996</v>
      </c>
      <c r="D29" s="153">
        <f>Лист1!M39</f>
        <v>9166462.0999999996</v>
      </c>
      <c r="E29" s="160"/>
      <c r="F29" s="156"/>
      <c r="G29" s="157"/>
      <c r="H29" s="154"/>
      <c r="I29" s="279"/>
      <c r="J29" s="156"/>
      <c r="K29" s="161"/>
      <c r="L29" s="156"/>
      <c r="M29" s="486"/>
    </row>
    <row r="30" spans="1:13" s="481" customFormat="1" ht="30" customHeight="1" x14ac:dyDescent="0.3">
      <c r="A30" s="472" t="s">
        <v>801</v>
      </c>
      <c r="B30" s="473" t="s">
        <v>802</v>
      </c>
      <c r="C30" s="153">
        <f t="shared" si="1"/>
        <v>2500916</v>
      </c>
      <c r="D30" s="153"/>
      <c r="E30" s="160"/>
      <c r="F30" s="156"/>
      <c r="G30" s="161">
        <v>1006</v>
      </c>
      <c r="H30" s="154">
        <f>Лист1!M40</f>
        <v>2500916</v>
      </c>
      <c r="I30" s="279"/>
      <c r="J30" s="156"/>
      <c r="K30" s="156"/>
      <c r="L30" s="156"/>
      <c r="M30" s="486"/>
    </row>
    <row r="31" spans="1:13" s="481" customFormat="1" ht="30" customHeight="1" x14ac:dyDescent="0.3">
      <c r="A31" s="472" t="s">
        <v>1957</v>
      </c>
      <c r="B31" s="473" t="s">
        <v>1958</v>
      </c>
      <c r="C31" s="153">
        <f t="shared" si="1"/>
        <v>6862235.2000000002</v>
      </c>
      <c r="D31" s="153">
        <f>Лист1!M41</f>
        <v>6862235.2000000002</v>
      </c>
      <c r="E31" s="160"/>
      <c r="F31" s="156"/>
      <c r="G31" s="161"/>
      <c r="H31" s="154"/>
      <c r="I31" s="279"/>
      <c r="J31" s="156"/>
      <c r="K31" s="156"/>
      <c r="L31" s="156"/>
      <c r="M31" s="486"/>
    </row>
    <row r="32" spans="1:13" s="481" customFormat="1" ht="30" customHeight="1" x14ac:dyDescent="0.3">
      <c r="A32" s="472" t="s">
        <v>1959</v>
      </c>
      <c r="B32" s="473" t="s">
        <v>1960</v>
      </c>
      <c r="C32" s="153">
        <f t="shared" si="1"/>
        <v>7227295.8999999994</v>
      </c>
      <c r="D32" s="153">
        <f>Лист1!M42</f>
        <v>7227295.8999999994</v>
      </c>
      <c r="E32" s="160"/>
      <c r="F32" s="156"/>
      <c r="G32" s="161"/>
      <c r="H32" s="154"/>
      <c r="I32" s="279"/>
      <c r="J32" s="156"/>
      <c r="K32" s="156"/>
      <c r="L32" s="156"/>
      <c r="M32" s="486"/>
    </row>
    <row r="33" spans="1:13" s="481" customFormat="1" ht="37.5" x14ac:dyDescent="0.3">
      <c r="A33" s="472" t="s">
        <v>803</v>
      </c>
      <c r="B33" s="473" t="s">
        <v>804</v>
      </c>
      <c r="C33" s="153">
        <f t="shared" si="1"/>
        <v>1473120</v>
      </c>
      <c r="D33" s="153"/>
      <c r="E33" s="160"/>
      <c r="F33" s="156"/>
      <c r="G33" s="161">
        <v>930</v>
      </c>
      <c r="H33" s="154">
        <f>Лист1!M43</f>
        <v>1473120</v>
      </c>
      <c r="I33" s="279"/>
      <c r="J33" s="154"/>
      <c r="K33" s="156"/>
      <c r="L33" s="156"/>
      <c r="M33" s="486"/>
    </row>
    <row r="34" spans="1:13" s="481" customFormat="1" ht="30" customHeight="1" x14ac:dyDescent="0.3">
      <c r="A34" s="472" t="s">
        <v>805</v>
      </c>
      <c r="B34" s="473" t="s">
        <v>806</v>
      </c>
      <c r="C34" s="153">
        <f t="shared" si="1"/>
        <v>1965521.4000000001</v>
      </c>
      <c r="D34" s="153">
        <f>Лист1!M44</f>
        <v>1965521.4000000001</v>
      </c>
      <c r="E34" s="160"/>
      <c r="F34" s="156"/>
      <c r="G34" s="161"/>
      <c r="H34" s="156"/>
      <c r="I34" s="279"/>
      <c r="J34" s="154"/>
      <c r="K34" s="156"/>
      <c r="L34" s="156"/>
      <c r="M34" s="486"/>
    </row>
    <row r="35" spans="1:13" s="481" customFormat="1" ht="30" customHeight="1" x14ac:dyDescent="0.3">
      <c r="A35" s="472" t="s">
        <v>807</v>
      </c>
      <c r="B35" s="473" t="s">
        <v>808</v>
      </c>
      <c r="C35" s="153">
        <f t="shared" si="1"/>
        <v>2307521.3000000003</v>
      </c>
      <c r="D35" s="153">
        <f>Лист1!M45</f>
        <v>2307521.3000000003</v>
      </c>
      <c r="E35" s="160"/>
      <c r="F35" s="156"/>
      <c r="G35" s="161"/>
      <c r="H35" s="156"/>
      <c r="I35" s="279"/>
      <c r="J35" s="154"/>
      <c r="K35" s="156"/>
      <c r="L35" s="156"/>
      <c r="M35" s="486"/>
    </row>
    <row r="36" spans="1:13" s="481" customFormat="1" ht="30" customHeight="1" x14ac:dyDescent="0.3">
      <c r="A36" s="472" t="s">
        <v>809</v>
      </c>
      <c r="B36" s="473" t="s">
        <v>810</v>
      </c>
      <c r="C36" s="153">
        <f t="shared" si="1"/>
        <v>3106001.5</v>
      </c>
      <c r="D36" s="153">
        <f>Лист1!M46</f>
        <v>3106001.5</v>
      </c>
      <c r="E36" s="160"/>
      <c r="F36" s="156"/>
      <c r="G36" s="161"/>
      <c r="H36" s="156"/>
      <c r="I36" s="279"/>
      <c r="J36" s="154"/>
      <c r="K36" s="156"/>
      <c r="L36" s="156"/>
      <c r="M36" s="486"/>
    </row>
    <row r="37" spans="1:13" s="481" customFormat="1" ht="39.950000000000003" customHeight="1" x14ac:dyDescent="0.3">
      <c r="A37" s="472" t="s">
        <v>811</v>
      </c>
      <c r="B37" s="473" t="s">
        <v>812</v>
      </c>
      <c r="C37" s="153">
        <f t="shared" si="1"/>
        <v>3055294</v>
      </c>
      <c r="D37" s="153"/>
      <c r="E37" s="160"/>
      <c r="F37" s="156"/>
      <c r="G37" s="161">
        <v>1229</v>
      </c>
      <c r="H37" s="154">
        <f>Лист1!M47</f>
        <v>3055294</v>
      </c>
      <c r="I37" s="279"/>
      <c r="J37" s="154"/>
      <c r="K37" s="156"/>
      <c r="L37" s="156"/>
      <c r="M37" s="486"/>
    </row>
    <row r="38" spans="1:13" s="481" customFormat="1" ht="39.950000000000003" customHeight="1" x14ac:dyDescent="0.3">
      <c r="A38" s="472" t="s">
        <v>813</v>
      </c>
      <c r="B38" s="473" t="s">
        <v>814</v>
      </c>
      <c r="C38" s="153">
        <f t="shared" si="1"/>
        <v>1983330.7999999998</v>
      </c>
      <c r="D38" s="153"/>
      <c r="E38" s="160"/>
      <c r="F38" s="156"/>
      <c r="G38" s="157">
        <v>797.8</v>
      </c>
      <c r="H38" s="154">
        <f>Лист1!M48</f>
        <v>1983330.7999999998</v>
      </c>
      <c r="I38" s="279"/>
      <c r="J38" s="154"/>
      <c r="K38" s="156"/>
      <c r="L38" s="156"/>
      <c r="M38" s="486"/>
    </row>
    <row r="39" spans="1:13" s="481" customFormat="1" ht="39.950000000000003" customHeight="1" x14ac:dyDescent="0.3">
      <c r="A39" s="472" t="s">
        <v>1961</v>
      </c>
      <c r="B39" s="473" t="s">
        <v>1962</v>
      </c>
      <c r="C39" s="153">
        <f t="shared" si="1"/>
        <v>22583522.5</v>
      </c>
      <c r="D39" s="153"/>
      <c r="E39" s="160"/>
      <c r="F39" s="156"/>
      <c r="G39" s="157"/>
      <c r="H39" s="154"/>
      <c r="I39" s="279"/>
      <c r="J39" s="154"/>
      <c r="K39" s="161">
        <v>860</v>
      </c>
      <c r="L39" s="470">
        <f>Лист1!M49</f>
        <v>22583522.5</v>
      </c>
      <c r="M39" s="486"/>
    </row>
    <row r="40" spans="1:13" s="481" customFormat="1" ht="39.950000000000003" customHeight="1" x14ac:dyDescent="0.3">
      <c r="A40" s="472" t="s">
        <v>815</v>
      </c>
      <c r="B40" s="473" t="s">
        <v>816</v>
      </c>
      <c r="C40" s="153">
        <f t="shared" si="1"/>
        <v>2451873.6</v>
      </c>
      <c r="D40" s="153"/>
      <c r="E40" s="160"/>
      <c r="F40" s="156"/>
      <c r="G40" s="157">
        <v>1547.9</v>
      </c>
      <c r="H40" s="154">
        <f>Лист1!M50</f>
        <v>2451873.6</v>
      </c>
      <c r="I40" s="279"/>
      <c r="J40" s="156"/>
      <c r="K40" s="156"/>
      <c r="L40" s="156"/>
      <c r="M40" s="486"/>
    </row>
    <row r="41" spans="1:13" s="481" customFormat="1" ht="39.950000000000003" customHeight="1" x14ac:dyDescent="0.3">
      <c r="A41" s="472" t="s">
        <v>817</v>
      </c>
      <c r="B41" s="473" t="s">
        <v>818</v>
      </c>
      <c r="C41" s="153">
        <f t="shared" si="1"/>
        <v>7274652.8999999994</v>
      </c>
      <c r="D41" s="153">
        <f>Лист1!M51</f>
        <v>7274652.8999999994</v>
      </c>
      <c r="E41" s="160"/>
      <c r="F41" s="156"/>
      <c r="G41" s="157"/>
      <c r="H41" s="154"/>
      <c r="I41" s="279"/>
      <c r="J41" s="156"/>
      <c r="K41" s="156"/>
      <c r="L41" s="156"/>
      <c r="M41" s="486"/>
    </row>
    <row r="42" spans="1:13" s="481" customFormat="1" ht="39.950000000000003" customHeight="1" x14ac:dyDescent="0.3">
      <c r="A42" s="472" t="s">
        <v>819</v>
      </c>
      <c r="B42" s="473" t="s">
        <v>820</v>
      </c>
      <c r="C42" s="153">
        <f t="shared" si="1"/>
        <v>5292865.3999999994</v>
      </c>
      <c r="D42" s="153">
        <f>Лист1!M52</f>
        <v>5292865.3999999994</v>
      </c>
      <c r="E42" s="160"/>
      <c r="F42" s="156"/>
      <c r="G42" s="157"/>
      <c r="H42" s="154"/>
      <c r="I42" s="279"/>
      <c r="J42" s="156"/>
      <c r="K42" s="156"/>
      <c r="L42" s="156"/>
      <c r="M42" s="486"/>
    </row>
    <row r="43" spans="1:13" s="481" customFormat="1" ht="30" customHeight="1" x14ac:dyDescent="0.3">
      <c r="A43" s="472" t="s">
        <v>1963</v>
      </c>
      <c r="B43" s="473" t="s">
        <v>1964</v>
      </c>
      <c r="C43" s="153">
        <f t="shared" si="1"/>
        <v>2632674</v>
      </c>
      <c r="D43" s="153"/>
      <c r="E43" s="160"/>
      <c r="F43" s="156"/>
      <c r="G43" s="157">
        <v>1059</v>
      </c>
      <c r="H43" s="154">
        <f>Лист1!M53</f>
        <v>2632674</v>
      </c>
      <c r="I43" s="279"/>
      <c r="J43" s="156"/>
      <c r="K43" s="156"/>
      <c r="L43" s="156"/>
      <c r="M43" s="486"/>
    </row>
    <row r="44" spans="1:13" s="481" customFormat="1" ht="30" customHeight="1" x14ac:dyDescent="0.3">
      <c r="A44" s="472" t="s">
        <v>821</v>
      </c>
      <c r="B44" s="473" t="s">
        <v>822</v>
      </c>
      <c r="C44" s="153">
        <f t="shared" si="1"/>
        <v>5029992</v>
      </c>
      <c r="D44" s="153"/>
      <c r="E44" s="160"/>
      <c r="F44" s="156"/>
      <c r="G44" s="157">
        <v>3175.5</v>
      </c>
      <c r="H44" s="154">
        <f>Лист1!M54</f>
        <v>5029992</v>
      </c>
      <c r="I44" s="279"/>
      <c r="J44" s="156"/>
      <c r="K44" s="156"/>
      <c r="L44" s="156"/>
      <c r="M44" s="486"/>
    </row>
    <row r="45" spans="1:13" s="481" customFormat="1" ht="30" customHeight="1" x14ac:dyDescent="0.3">
      <c r="A45" s="472" t="s">
        <v>823</v>
      </c>
      <c r="B45" s="473" t="s">
        <v>824</v>
      </c>
      <c r="C45" s="153">
        <f t="shared" si="1"/>
        <v>10800000</v>
      </c>
      <c r="D45" s="153"/>
      <c r="E45" s="160">
        <v>6</v>
      </c>
      <c r="F45" s="154">
        <f>Лист1!M55</f>
        <v>10800000</v>
      </c>
      <c r="G45" s="157"/>
      <c r="H45" s="154"/>
      <c r="I45" s="279"/>
      <c r="J45" s="154"/>
      <c r="K45" s="156"/>
      <c r="L45" s="156"/>
      <c r="M45" s="486"/>
    </row>
    <row r="46" spans="1:13" s="481" customFormat="1" ht="30" customHeight="1" x14ac:dyDescent="0.3">
      <c r="A46" s="472" t="s">
        <v>825</v>
      </c>
      <c r="B46" s="473" t="s">
        <v>826</v>
      </c>
      <c r="C46" s="153">
        <f t="shared" si="1"/>
        <v>16282050</v>
      </c>
      <c r="D46" s="153"/>
      <c r="E46" s="160"/>
      <c r="F46" s="156"/>
      <c r="G46" s="162"/>
      <c r="H46" s="154"/>
      <c r="I46" s="279">
        <v>8265</v>
      </c>
      <c r="J46" s="154">
        <f>Лист1!M56</f>
        <v>16282050</v>
      </c>
      <c r="K46" s="156"/>
      <c r="L46" s="156"/>
      <c r="M46" s="486"/>
    </row>
    <row r="47" spans="1:13" s="481" customFormat="1" ht="30" customHeight="1" x14ac:dyDescent="0.3">
      <c r="A47" s="472" t="s">
        <v>827</v>
      </c>
      <c r="B47" s="473" t="s">
        <v>828</v>
      </c>
      <c r="C47" s="153">
        <f t="shared" si="1"/>
        <v>89635000</v>
      </c>
      <c r="D47" s="153"/>
      <c r="E47" s="160"/>
      <c r="F47" s="156"/>
      <c r="G47" s="157"/>
      <c r="H47" s="154"/>
      <c r="I47" s="279">
        <v>45500</v>
      </c>
      <c r="J47" s="154">
        <f>Лист1!M57</f>
        <v>89635000</v>
      </c>
      <c r="K47" s="156"/>
      <c r="L47" s="156"/>
      <c r="M47" s="486"/>
    </row>
    <row r="48" spans="1:13" s="481" customFormat="1" ht="30" customHeight="1" x14ac:dyDescent="0.3">
      <c r="A48" s="472" t="s">
        <v>829</v>
      </c>
      <c r="B48" s="473" t="s">
        <v>830</v>
      </c>
      <c r="C48" s="153">
        <f t="shared" si="1"/>
        <v>28476350</v>
      </c>
      <c r="D48" s="153"/>
      <c r="E48" s="163"/>
      <c r="F48" s="156"/>
      <c r="G48" s="157"/>
      <c r="H48" s="154"/>
      <c r="I48" s="279">
        <v>14455</v>
      </c>
      <c r="J48" s="154">
        <f>Лист1!M58</f>
        <v>28476350</v>
      </c>
      <c r="K48" s="156"/>
      <c r="L48" s="156"/>
      <c r="M48" s="486"/>
    </row>
    <row r="49" spans="1:13" s="481" customFormat="1" ht="30" customHeight="1" x14ac:dyDescent="0.3">
      <c r="A49" s="472" t="s">
        <v>831</v>
      </c>
      <c r="B49" s="473" t="s">
        <v>832</v>
      </c>
      <c r="C49" s="153">
        <f t="shared" si="1"/>
        <v>19788650</v>
      </c>
      <c r="D49" s="153"/>
      <c r="E49" s="163"/>
      <c r="F49" s="156"/>
      <c r="G49" s="157"/>
      <c r="H49" s="154"/>
      <c r="I49" s="279">
        <v>10045</v>
      </c>
      <c r="J49" s="154">
        <f>Лист1!M59</f>
        <v>19788650</v>
      </c>
      <c r="K49" s="156"/>
      <c r="L49" s="156"/>
      <c r="M49" s="486"/>
    </row>
    <row r="50" spans="1:13" s="481" customFormat="1" ht="30" customHeight="1" x14ac:dyDescent="0.3">
      <c r="A50" s="472" t="s">
        <v>833</v>
      </c>
      <c r="B50" s="473" t="s">
        <v>834</v>
      </c>
      <c r="C50" s="153">
        <f t="shared" si="1"/>
        <v>7200000</v>
      </c>
      <c r="D50" s="153"/>
      <c r="E50" s="160">
        <v>4</v>
      </c>
      <c r="F50" s="154">
        <f>Лист1!M60</f>
        <v>7200000</v>
      </c>
      <c r="G50" s="157"/>
      <c r="H50" s="154"/>
      <c r="I50" s="279"/>
      <c r="J50" s="156"/>
      <c r="K50" s="156"/>
      <c r="L50" s="156"/>
      <c r="M50" s="486"/>
    </row>
    <row r="51" spans="1:13" s="481" customFormat="1" ht="30" customHeight="1" x14ac:dyDescent="0.3">
      <c r="A51" s="472" t="s">
        <v>836</v>
      </c>
      <c r="B51" s="473" t="s">
        <v>837</v>
      </c>
      <c r="C51" s="153">
        <f t="shared" si="1"/>
        <v>8699520</v>
      </c>
      <c r="D51" s="153"/>
      <c r="E51" s="160"/>
      <c r="F51" s="156"/>
      <c r="G51" s="157"/>
      <c r="H51" s="154"/>
      <c r="I51" s="279">
        <v>4416</v>
      </c>
      <c r="J51" s="154">
        <f>Лист1!M61</f>
        <v>8699520</v>
      </c>
      <c r="K51" s="156"/>
      <c r="L51" s="156"/>
      <c r="M51" s="486"/>
    </row>
    <row r="52" spans="1:13" s="481" customFormat="1" ht="30" customHeight="1" x14ac:dyDescent="0.3">
      <c r="A52" s="472" t="s">
        <v>838</v>
      </c>
      <c r="B52" s="473" t="s">
        <v>839</v>
      </c>
      <c r="C52" s="153">
        <f t="shared" si="1"/>
        <v>11552080</v>
      </c>
      <c r="D52" s="153"/>
      <c r="E52" s="160"/>
      <c r="F52" s="156"/>
      <c r="G52" s="157"/>
      <c r="H52" s="154"/>
      <c r="I52" s="279">
        <v>5864</v>
      </c>
      <c r="J52" s="154">
        <f>Лист1!M62</f>
        <v>11552080</v>
      </c>
      <c r="K52" s="156"/>
      <c r="L52" s="156"/>
      <c r="M52" s="486"/>
    </row>
    <row r="53" spans="1:13" s="481" customFormat="1" ht="30" customHeight="1" x14ac:dyDescent="0.3">
      <c r="A53" s="472" t="s">
        <v>840</v>
      </c>
      <c r="B53" s="473" t="s">
        <v>841</v>
      </c>
      <c r="C53" s="153">
        <f t="shared" si="1"/>
        <v>8707400</v>
      </c>
      <c r="D53" s="153"/>
      <c r="E53" s="160"/>
      <c r="F53" s="156"/>
      <c r="G53" s="157"/>
      <c r="H53" s="154"/>
      <c r="I53" s="279">
        <v>4420</v>
      </c>
      <c r="J53" s="154">
        <f>Лист1!M63</f>
        <v>8707400</v>
      </c>
      <c r="K53" s="156"/>
      <c r="L53" s="156"/>
      <c r="M53" s="486"/>
    </row>
    <row r="54" spans="1:13" s="481" customFormat="1" ht="30" customHeight="1" x14ac:dyDescent="0.3">
      <c r="A54" s="472" t="s">
        <v>842</v>
      </c>
      <c r="B54" s="473" t="s">
        <v>843</v>
      </c>
      <c r="C54" s="153">
        <f t="shared" si="1"/>
        <v>4627530</v>
      </c>
      <c r="D54" s="153"/>
      <c r="E54" s="160"/>
      <c r="F54" s="156"/>
      <c r="G54" s="157"/>
      <c r="H54" s="154"/>
      <c r="I54" s="279">
        <v>2349</v>
      </c>
      <c r="J54" s="154">
        <f>Лист1!M64</f>
        <v>4627530</v>
      </c>
      <c r="K54" s="156"/>
      <c r="L54" s="156"/>
      <c r="M54" s="486"/>
    </row>
    <row r="55" spans="1:13" s="481" customFormat="1" ht="30" customHeight="1" x14ac:dyDescent="0.3">
      <c r="A55" s="472" t="s">
        <v>1965</v>
      </c>
      <c r="B55" s="473" t="s">
        <v>1966</v>
      </c>
      <c r="C55" s="153">
        <f t="shared" si="1"/>
        <v>20312825.5</v>
      </c>
      <c r="D55" s="153"/>
      <c r="E55" s="160"/>
      <c r="F55" s="156"/>
      <c r="G55" s="157"/>
      <c r="H55" s="154"/>
      <c r="I55" s="279"/>
      <c r="J55" s="154"/>
      <c r="K55" s="279">
        <v>900</v>
      </c>
      <c r="L55" s="470">
        <f>Лист1!M65</f>
        <v>20312825.5</v>
      </c>
      <c r="M55" s="486"/>
    </row>
    <row r="56" spans="1:13" s="481" customFormat="1" ht="30" customHeight="1" x14ac:dyDescent="0.3">
      <c r="A56" s="472" t="s">
        <v>1967</v>
      </c>
      <c r="B56" s="473" t="s">
        <v>1968</v>
      </c>
      <c r="C56" s="153">
        <f t="shared" si="1"/>
        <v>9401394</v>
      </c>
      <c r="D56" s="153">
        <f>Лист1!M66</f>
        <v>9401394</v>
      </c>
      <c r="E56" s="160"/>
      <c r="F56" s="156"/>
      <c r="G56" s="157"/>
      <c r="H56" s="154"/>
      <c r="I56" s="279"/>
      <c r="J56" s="154"/>
      <c r="K56" s="156"/>
      <c r="L56" s="156"/>
      <c r="M56" s="486"/>
    </row>
    <row r="57" spans="1:13" s="481" customFormat="1" ht="30" customHeight="1" x14ac:dyDescent="0.3">
      <c r="A57" s="472" t="s">
        <v>844</v>
      </c>
      <c r="B57" s="473" t="s">
        <v>845</v>
      </c>
      <c r="C57" s="153">
        <f t="shared" si="1"/>
        <v>3972702</v>
      </c>
      <c r="D57" s="153"/>
      <c r="E57" s="160"/>
      <c r="F57" s="156"/>
      <c r="G57" s="157"/>
      <c r="H57" s="154"/>
      <c r="I57" s="279">
        <v>2016.6</v>
      </c>
      <c r="J57" s="154">
        <f>Лист1!M67</f>
        <v>3972702</v>
      </c>
      <c r="K57" s="156"/>
      <c r="L57" s="156"/>
      <c r="M57" s="486"/>
    </row>
    <row r="58" spans="1:13" s="481" customFormat="1" ht="30" customHeight="1" x14ac:dyDescent="0.3">
      <c r="A58" s="472" t="s">
        <v>1969</v>
      </c>
      <c r="B58" s="473" t="s">
        <v>1970</v>
      </c>
      <c r="C58" s="153">
        <f t="shared" si="1"/>
        <v>2055499.7</v>
      </c>
      <c r="D58" s="153">
        <f>Лист1!M68</f>
        <v>2055499.7</v>
      </c>
      <c r="E58" s="160"/>
      <c r="F58" s="156"/>
      <c r="G58" s="157"/>
      <c r="H58" s="154"/>
      <c r="I58" s="279"/>
      <c r="J58" s="154"/>
      <c r="K58" s="156"/>
      <c r="L58" s="156"/>
      <c r="M58" s="486"/>
    </row>
    <row r="59" spans="1:13" s="481" customFormat="1" ht="30" customHeight="1" x14ac:dyDescent="0.3">
      <c r="A59" s="472" t="s">
        <v>1971</v>
      </c>
      <c r="B59" s="473" t="s">
        <v>1972</v>
      </c>
      <c r="C59" s="153">
        <f t="shared" si="1"/>
        <v>4401936</v>
      </c>
      <c r="D59" s="153"/>
      <c r="E59" s="160"/>
      <c r="F59" s="156"/>
      <c r="G59" s="157">
        <v>2779</v>
      </c>
      <c r="H59" s="154">
        <f>Лист1!M69</f>
        <v>4401936</v>
      </c>
      <c r="I59" s="279"/>
      <c r="J59" s="154"/>
      <c r="K59" s="156"/>
      <c r="L59" s="156"/>
      <c r="M59" s="486"/>
    </row>
    <row r="60" spans="1:13" s="487" customFormat="1" ht="30" customHeight="1" x14ac:dyDescent="0.3">
      <c r="A60" s="472" t="s">
        <v>846</v>
      </c>
      <c r="B60" s="473" t="s">
        <v>847</v>
      </c>
      <c r="C60" s="153">
        <f t="shared" si="1"/>
        <v>4720051.6000000006</v>
      </c>
      <c r="D60" s="153">
        <f>Лист1!M70</f>
        <v>4720051.6000000006</v>
      </c>
      <c r="E60" s="160"/>
      <c r="F60" s="156"/>
      <c r="G60" s="157"/>
      <c r="H60" s="154"/>
      <c r="I60" s="279"/>
      <c r="J60" s="156"/>
      <c r="K60" s="156"/>
      <c r="L60" s="156"/>
      <c r="M60" s="486"/>
    </row>
    <row r="61" spans="1:13" s="487" customFormat="1" ht="30" customHeight="1" x14ac:dyDescent="0.3">
      <c r="A61" s="472" t="s">
        <v>1973</v>
      </c>
      <c r="B61" s="473" t="s">
        <v>1974</v>
      </c>
      <c r="C61" s="153">
        <f t="shared" si="1"/>
        <v>372900</v>
      </c>
      <c r="D61" s="153"/>
      <c r="E61" s="160"/>
      <c r="F61" s="156"/>
      <c r="G61" s="321">
        <v>150</v>
      </c>
      <c r="H61" s="154">
        <f>Лист1!M71</f>
        <v>372900</v>
      </c>
      <c r="I61" s="279"/>
      <c r="J61" s="156"/>
      <c r="K61" s="156"/>
      <c r="L61" s="156"/>
      <c r="M61" s="486"/>
    </row>
    <row r="62" spans="1:13" s="487" customFormat="1" ht="30" customHeight="1" x14ac:dyDescent="0.3">
      <c r="A62" s="472" t="s">
        <v>848</v>
      </c>
      <c r="B62" s="473" t="s">
        <v>849</v>
      </c>
      <c r="C62" s="153">
        <f t="shared" si="1"/>
        <v>712800</v>
      </c>
      <c r="D62" s="153"/>
      <c r="E62" s="160"/>
      <c r="F62" s="156"/>
      <c r="G62" s="157">
        <v>450</v>
      </c>
      <c r="H62" s="154">
        <f>Лист1!M72</f>
        <v>712800</v>
      </c>
      <c r="I62" s="279"/>
      <c r="J62" s="156"/>
      <c r="K62" s="156"/>
      <c r="L62" s="156"/>
      <c r="M62" s="486"/>
    </row>
    <row r="63" spans="1:13" s="487" customFormat="1" ht="30" customHeight="1" x14ac:dyDescent="0.3">
      <c r="A63" s="472" t="s">
        <v>1975</v>
      </c>
      <c r="B63" s="473" t="s">
        <v>1976</v>
      </c>
      <c r="C63" s="153">
        <f t="shared" si="1"/>
        <v>1035916.2</v>
      </c>
      <c r="D63" s="153"/>
      <c r="E63" s="160"/>
      <c r="F63" s="156"/>
      <c r="G63" s="321">
        <v>416.7</v>
      </c>
      <c r="H63" s="154">
        <f>Лист1!M73</f>
        <v>1035916.2</v>
      </c>
      <c r="I63" s="279"/>
      <c r="J63" s="156"/>
      <c r="K63" s="156"/>
      <c r="L63" s="156"/>
      <c r="M63" s="486"/>
    </row>
    <row r="64" spans="1:13" s="487" customFormat="1" ht="30" customHeight="1" x14ac:dyDescent="0.3">
      <c r="A64" s="472" t="s">
        <v>1977</v>
      </c>
      <c r="B64" s="473" t="s">
        <v>1978</v>
      </c>
      <c r="C64" s="153">
        <f t="shared" si="1"/>
        <v>8268090</v>
      </c>
      <c r="D64" s="153"/>
      <c r="E64" s="160"/>
      <c r="F64" s="156"/>
      <c r="G64" s="157"/>
      <c r="H64" s="154"/>
      <c r="I64" s="314">
        <v>4197</v>
      </c>
      <c r="J64" s="154">
        <f>Лист1!M74</f>
        <v>8268090</v>
      </c>
      <c r="K64" s="156"/>
      <c r="L64" s="156"/>
      <c r="M64" s="486"/>
    </row>
    <row r="65" spans="1:13" s="487" customFormat="1" ht="30" customHeight="1" x14ac:dyDescent="0.3">
      <c r="A65" s="472" t="s">
        <v>850</v>
      </c>
      <c r="B65" s="473" t="s">
        <v>851</v>
      </c>
      <c r="C65" s="153">
        <f t="shared" si="1"/>
        <v>447480</v>
      </c>
      <c r="D65" s="153"/>
      <c r="E65" s="160"/>
      <c r="F65" s="156"/>
      <c r="G65" s="157">
        <v>180</v>
      </c>
      <c r="H65" s="154">
        <f>Лист1!M75</f>
        <v>447480</v>
      </c>
      <c r="I65" s="279"/>
      <c r="J65" s="154"/>
      <c r="K65" s="156"/>
      <c r="L65" s="156"/>
      <c r="M65" s="486"/>
    </row>
    <row r="66" spans="1:13" s="487" customFormat="1" ht="30" customHeight="1" x14ac:dyDescent="0.3">
      <c r="A66" s="472" t="s">
        <v>852</v>
      </c>
      <c r="B66" s="473" t="s">
        <v>853</v>
      </c>
      <c r="C66" s="153">
        <f t="shared" si="1"/>
        <v>298320</v>
      </c>
      <c r="D66" s="153"/>
      <c r="E66" s="160"/>
      <c r="F66" s="156"/>
      <c r="G66" s="157">
        <v>120</v>
      </c>
      <c r="H66" s="154">
        <f>Лист1!M76</f>
        <v>298320</v>
      </c>
      <c r="I66" s="279"/>
      <c r="J66" s="154"/>
      <c r="K66" s="156"/>
      <c r="L66" s="156"/>
      <c r="M66" s="486"/>
    </row>
    <row r="67" spans="1:13" s="487" customFormat="1" ht="30" customHeight="1" x14ac:dyDescent="0.3">
      <c r="A67" s="472" t="s">
        <v>854</v>
      </c>
      <c r="B67" s="473" t="s">
        <v>855</v>
      </c>
      <c r="C67" s="153">
        <f t="shared" si="1"/>
        <v>433400</v>
      </c>
      <c r="D67" s="153"/>
      <c r="E67" s="160"/>
      <c r="F67" s="156"/>
      <c r="G67" s="157"/>
      <c r="H67" s="154"/>
      <c r="I67" s="279">
        <v>220</v>
      </c>
      <c r="J67" s="154">
        <f>Лист1!M77</f>
        <v>433400</v>
      </c>
      <c r="K67" s="156"/>
      <c r="L67" s="156"/>
      <c r="M67" s="486"/>
    </row>
    <row r="68" spans="1:13" s="487" customFormat="1" ht="30" customHeight="1" x14ac:dyDescent="0.3">
      <c r="A68" s="472" t="s">
        <v>856</v>
      </c>
      <c r="B68" s="473" t="s">
        <v>857</v>
      </c>
      <c r="C68" s="153">
        <f t="shared" si="1"/>
        <v>1174120</v>
      </c>
      <c r="D68" s="153"/>
      <c r="E68" s="160"/>
      <c r="F68" s="156"/>
      <c r="G68" s="157"/>
      <c r="H68" s="154"/>
      <c r="I68" s="279">
        <v>596</v>
      </c>
      <c r="J68" s="154">
        <f>Лист1!M78</f>
        <v>1174120</v>
      </c>
      <c r="K68" s="156"/>
      <c r="L68" s="156"/>
      <c r="M68" s="486"/>
    </row>
    <row r="69" spans="1:13" s="487" customFormat="1" ht="30" customHeight="1" x14ac:dyDescent="0.3">
      <c r="A69" s="472" t="s">
        <v>858</v>
      </c>
      <c r="B69" s="473" t="s">
        <v>859</v>
      </c>
      <c r="C69" s="153">
        <f t="shared" si="1"/>
        <v>447480</v>
      </c>
      <c r="D69" s="153"/>
      <c r="E69" s="160"/>
      <c r="F69" s="156"/>
      <c r="G69" s="157">
        <v>180</v>
      </c>
      <c r="H69" s="154">
        <f>Лист1!M79</f>
        <v>447480</v>
      </c>
      <c r="I69" s="279"/>
      <c r="J69" s="154"/>
      <c r="K69" s="156"/>
      <c r="L69" s="156"/>
      <c r="M69" s="486"/>
    </row>
    <row r="70" spans="1:13" s="487" customFormat="1" ht="30" customHeight="1" x14ac:dyDescent="0.3">
      <c r="A70" s="472" t="s">
        <v>860</v>
      </c>
      <c r="B70" s="473" t="s">
        <v>861</v>
      </c>
      <c r="C70" s="153">
        <f t="shared" si="1"/>
        <v>378240</v>
      </c>
      <c r="D70" s="153"/>
      <c r="E70" s="160"/>
      <c r="F70" s="156"/>
      <c r="G70" s="157"/>
      <c r="H70" s="154"/>
      <c r="I70" s="279">
        <v>192</v>
      </c>
      <c r="J70" s="154">
        <f>Лист1!M80</f>
        <v>378240</v>
      </c>
      <c r="K70" s="156"/>
      <c r="L70" s="156"/>
      <c r="M70" s="486"/>
    </row>
    <row r="71" spans="1:13" s="487" customFormat="1" ht="30" customHeight="1" x14ac:dyDescent="0.3">
      <c r="A71" s="472" t="s">
        <v>862</v>
      </c>
      <c r="B71" s="473" t="s">
        <v>863</v>
      </c>
      <c r="C71" s="153">
        <f t="shared" si="1"/>
        <v>551600</v>
      </c>
      <c r="D71" s="153"/>
      <c r="E71" s="160"/>
      <c r="F71" s="156"/>
      <c r="G71" s="157"/>
      <c r="H71" s="154"/>
      <c r="I71" s="279">
        <v>280</v>
      </c>
      <c r="J71" s="154">
        <f>Лист1!M81</f>
        <v>551600</v>
      </c>
      <c r="K71" s="156"/>
      <c r="L71" s="156"/>
      <c r="M71" s="486"/>
    </row>
    <row r="72" spans="1:13" s="487" customFormat="1" ht="30" customHeight="1" x14ac:dyDescent="0.3">
      <c r="A72" s="472" t="s">
        <v>864</v>
      </c>
      <c r="B72" s="473" t="s">
        <v>865</v>
      </c>
      <c r="C72" s="153">
        <f t="shared" ref="C72:C135" si="2">SUM(D72,F72,H72,J72,L72)</f>
        <v>1201700</v>
      </c>
      <c r="D72" s="153"/>
      <c r="E72" s="160"/>
      <c r="F72" s="156"/>
      <c r="G72" s="157"/>
      <c r="H72" s="154"/>
      <c r="I72" s="279">
        <v>610</v>
      </c>
      <c r="J72" s="154">
        <f>Лист1!M82</f>
        <v>1201700</v>
      </c>
      <c r="K72" s="156"/>
      <c r="L72" s="156"/>
      <c r="M72" s="486"/>
    </row>
    <row r="73" spans="1:13" s="487" customFormat="1" ht="30" customHeight="1" x14ac:dyDescent="0.3">
      <c r="A73" s="472" t="s">
        <v>866</v>
      </c>
      <c r="B73" s="473" t="s">
        <v>867</v>
      </c>
      <c r="C73" s="153">
        <f t="shared" si="2"/>
        <v>4255200</v>
      </c>
      <c r="D73" s="153"/>
      <c r="E73" s="160"/>
      <c r="F73" s="156"/>
      <c r="G73" s="157"/>
      <c r="H73" s="154"/>
      <c r="I73" s="279">
        <v>2160</v>
      </c>
      <c r="J73" s="154">
        <f>Лист1!M83</f>
        <v>4255200</v>
      </c>
      <c r="K73" s="156"/>
      <c r="L73" s="156"/>
      <c r="M73" s="486"/>
    </row>
    <row r="74" spans="1:13" s="487" customFormat="1" ht="30" customHeight="1" x14ac:dyDescent="0.3">
      <c r="A74" s="472" t="s">
        <v>868</v>
      </c>
      <c r="B74" s="473" t="s">
        <v>869</v>
      </c>
      <c r="C74" s="153">
        <f t="shared" si="2"/>
        <v>803760</v>
      </c>
      <c r="D74" s="153"/>
      <c r="E74" s="160"/>
      <c r="F74" s="156"/>
      <c r="G74" s="157"/>
      <c r="H74" s="154"/>
      <c r="I74" s="279">
        <v>408</v>
      </c>
      <c r="J74" s="154">
        <f>Лист1!M84</f>
        <v>803760</v>
      </c>
      <c r="K74" s="156"/>
      <c r="L74" s="156"/>
      <c r="M74" s="486"/>
    </row>
    <row r="75" spans="1:13" s="487" customFormat="1" ht="30" customHeight="1" x14ac:dyDescent="0.3">
      <c r="A75" s="472" t="s">
        <v>870</v>
      </c>
      <c r="B75" s="473" t="s">
        <v>871</v>
      </c>
      <c r="C75" s="153">
        <f t="shared" si="2"/>
        <v>1536600</v>
      </c>
      <c r="D75" s="153"/>
      <c r="E75" s="160"/>
      <c r="F75" s="156"/>
      <c r="G75" s="161"/>
      <c r="H75" s="156"/>
      <c r="I75" s="279">
        <v>780</v>
      </c>
      <c r="J75" s="154">
        <f>Лист1!M85</f>
        <v>1536600</v>
      </c>
      <c r="K75" s="156"/>
      <c r="L75" s="156"/>
      <c r="M75" s="486"/>
    </row>
    <row r="76" spans="1:13" s="487" customFormat="1" ht="30" customHeight="1" x14ac:dyDescent="0.3">
      <c r="A76" s="472" t="s">
        <v>872</v>
      </c>
      <c r="B76" s="473" t="s">
        <v>873</v>
      </c>
      <c r="C76" s="153">
        <f t="shared" si="2"/>
        <v>2458560</v>
      </c>
      <c r="D76" s="153"/>
      <c r="E76" s="164"/>
      <c r="F76" s="156"/>
      <c r="G76" s="157"/>
      <c r="H76" s="154"/>
      <c r="I76" s="279">
        <v>1248</v>
      </c>
      <c r="J76" s="154">
        <f>Лист1!M86</f>
        <v>2458560</v>
      </c>
      <c r="K76" s="156"/>
      <c r="L76" s="156"/>
      <c r="M76" s="486"/>
    </row>
    <row r="77" spans="1:13" s="487" customFormat="1" ht="30" customHeight="1" x14ac:dyDescent="0.3">
      <c r="A77" s="472" t="s">
        <v>874</v>
      </c>
      <c r="B77" s="473" t="s">
        <v>875</v>
      </c>
      <c r="C77" s="153">
        <f t="shared" si="2"/>
        <v>2616160</v>
      </c>
      <c r="D77" s="153"/>
      <c r="E77" s="164"/>
      <c r="F77" s="156"/>
      <c r="G77" s="157"/>
      <c r="H77" s="154"/>
      <c r="I77" s="279">
        <v>1328</v>
      </c>
      <c r="J77" s="154">
        <f>Лист1!M87</f>
        <v>2616160</v>
      </c>
      <c r="K77" s="156"/>
      <c r="L77" s="156"/>
      <c r="M77" s="486"/>
    </row>
    <row r="78" spans="1:13" s="487" customFormat="1" ht="30" customHeight="1" x14ac:dyDescent="0.3">
      <c r="A78" s="472" t="s">
        <v>876</v>
      </c>
      <c r="B78" s="473" t="s">
        <v>877</v>
      </c>
      <c r="C78" s="153">
        <f t="shared" si="2"/>
        <v>1509452.9000000001</v>
      </c>
      <c r="D78" s="153">
        <f>Лист1!M88</f>
        <v>1509452.9000000001</v>
      </c>
      <c r="E78" s="164"/>
      <c r="F78" s="156"/>
      <c r="G78" s="157"/>
      <c r="H78" s="154"/>
      <c r="I78" s="279"/>
      <c r="J78" s="154"/>
      <c r="K78" s="156"/>
      <c r="L78" s="156"/>
      <c r="M78" s="486"/>
    </row>
    <row r="79" spans="1:13" s="487" customFormat="1" ht="30" customHeight="1" x14ac:dyDescent="0.3">
      <c r="A79" s="472" t="s">
        <v>878</v>
      </c>
      <c r="B79" s="473" t="s">
        <v>879</v>
      </c>
      <c r="C79" s="153">
        <f t="shared" si="2"/>
        <v>273460</v>
      </c>
      <c r="D79" s="153"/>
      <c r="E79" s="164"/>
      <c r="F79" s="156"/>
      <c r="G79" s="157">
        <v>110</v>
      </c>
      <c r="H79" s="154">
        <f>Лист1!M89</f>
        <v>273460</v>
      </c>
      <c r="I79" s="279"/>
      <c r="J79" s="154"/>
      <c r="K79" s="156"/>
      <c r="L79" s="156"/>
      <c r="M79" s="486"/>
    </row>
    <row r="80" spans="1:13" s="487" customFormat="1" ht="30" customHeight="1" x14ac:dyDescent="0.3">
      <c r="A80" s="472" t="s">
        <v>880</v>
      </c>
      <c r="B80" s="473" t="s">
        <v>881</v>
      </c>
      <c r="C80" s="153">
        <f t="shared" si="2"/>
        <v>2186700</v>
      </c>
      <c r="D80" s="153"/>
      <c r="E80" s="165"/>
      <c r="F80" s="156"/>
      <c r="G80" s="157"/>
      <c r="H80" s="154"/>
      <c r="I80" s="279">
        <v>1110</v>
      </c>
      <c r="J80" s="154">
        <f>Лист1!M90</f>
        <v>2186700</v>
      </c>
      <c r="K80" s="156"/>
      <c r="L80" s="156"/>
      <c r="M80" s="486"/>
    </row>
    <row r="81" spans="1:13" s="487" customFormat="1" ht="30" customHeight="1" x14ac:dyDescent="0.3">
      <c r="A81" s="472" t="s">
        <v>882</v>
      </c>
      <c r="B81" s="473" t="s">
        <v>883</v>
      </c>
      <c r="C81" s="153">
        <f t="shared" si="2"/>
        <v>242310</v>
      </c>
      <c r="D81" s="153"/>
      <c r="E81" s="166"/>
      <c r="F81" s="154"/>
      <c r="G81" s="167"/>
      <c r="H81" s="156"/>
      <c r="I81" s="279">
        <v>123</v>
      </c>
      <c r="J81" s="154">
        <f>Лист1!M91</f>
        <v>242310</v>
      </c>
      <c r="K81" s="156"/>
      <c r="L81" s="156"/>
      <c r="M81" s="486"/>
    </row>
    <row r="82" spans="1:13" s="487" customFormat="1" ht="30" customHeight="1" x14ac:dyDescent="0.3">
      <c r="A82" s="472" t="s">
        <v>1979</v>
      </c>
      <c r="B82" s="473" t="s">
        <v>1980</v>
      </c>
      <c r="C82" s="153">
        <f t="shared" si="2"/>
        <v>28535903</v>
      </c>
      <c r="D82" s="153"/>
      <c r="E82" s="166"/>
      <c r="F82" s="154"/>
      <c r="G82" s="167"/>
      <c r="H82" s="156"/>
      <c r="I82" s="279"/>
      <c r="J82" s="154"/>
      <c r="K82" s="279">
        <v>1670</v>
      </c>
      <c r="L82" s="470">
        <f>Лист1!M92</f>
        <v>28535903</v>
      </c>
      <c r="M82" s="486"/>
    </row>
    <row r="83" spans="1:13" s="487" customFormat="1" ht="30" customHeight="1" x14ac:dyDescent="0.3">
      <c r="A83" s="472" t="s">
        <v>884</v>
      </c>
      <c r="B83" s="473" t="s">
        <v>885</v>
      </c>
      <c r="C83" s="153">
        <f t="shared" si="2"/>
        <v>497200</v>
      </c>
      <c r="D83" s="153"/>
      <c r="E83" s="164"/>
      <c r="F83" s="156"/>
      <c r="G83" s="157">
        <v>200</v>
      </c>
      <c r="H83" s="154">
        <f>Лист1!M93</f>
        <v>497200</v>
      </c>
      <c r="I83" s="279"/>
      <c r="J83" s="154"/>
      <c r="K83" s="156"/>
      <c r="L83" s="156"/>
      <c r="M83" s="486"/>
    </row>
    <row r="84" spans="1:13" s="488" customFormat="1" ht="30" customHeight="1" x14ac:dyDescent="0.3">
      <c r="A84" s="472" t="s">
        <v>886</v>
      </c>
      <c r="B84" s="473" t="s">
        <v>887</v>
      </c>
      <c r="C84" s="153">
        <f t="shared" si="2"/>
        <v>15345727</v>
      </c>
      <c r="D84" s="320">
        <f>Лист1!M94</f>
        <v>15345727</v>
      </c>
      <c r="E84" s="301"/>
      <c r="F84" s="274"/>
      <c r="G84" s="321"/>
      <c r="H84" s="218"/>
      <c r="I84" s="314"/>
      <c r="J84" s="218"/>
      <c r="K84" s="274"/>
      <c r="L84" s="274"/>
      <c r="M84" s="486"/>
    </row>
    <row r="85" spans="1:13" s="487" customFormat="1" ht="30" customHeight="1" x14ac:dyDescent="0.3">
      <c r="A85" s="472" t="s">
        <v>888</v>
      </c>
      <c r="B85" s="473" t="s">
        <v>889</v>
      </c>
      <c r="C85" s="153">
        <f t="shared" si="2"/>
        <v>407790</v>
      </c>
      <c r="D85" s="153"/>
      <c r="E85" s="166"/>
      <c r="F85" s="154"/>
      <c r="G85" s="167"/>
      <c r="H85" s="156"/>
      <c r="I85" s="279">
        <v>207</v>
      </c>
      <c r="J85" s="154">
        <f>Лист1!M95</f>
        <v>407790</v>
      </c>
      <c r="K85" s="156"/>
      <c r="L85" s="156"/>
      <c r="M85" s="486"/>
    </row>
    <row r="86" spans="1:13" s="487" customFormat="1" ht="30" customHeight="1" x14ac:dyDescent="0.3">
      <c r="A86" s="472" t="s">
        <v>890</v>
      </c>
      <c r="B86" s="473" t="s">
        <v>891</v>
      </c>
      <c r="C86" s="153">
        <f t="shared" si="2"/>
        <v>522060</v>
      </c>
      <c r="D86" s="153"/>
      <c r="E86" s="166"/>
      <c r="F86" s="156"/>
      <c r="G86" s="167">
        <v>210</v>
      </c>
      <c r="H86" s="154">
        <f>Лист1!M96</f>
        <v>522060</v>
      </c>
      <c r="I86" s="279"/>
      <c r="J86" s="154"/>
      <c r="K86" s="156"/>
      <c r="L86" s="156"/>
      <c r="M86" s="486"/>
    </row>
    <row r="87" spans="1:13" s="487" customFormat="1" ht="30" customHeight="1" x14ac:dyDescent="0.3">
      <c r="A87" s="472" t="s">
        <v>892</v>
      </c>
      <c r="B87" s="473" t="s">
        <v>893</v>
      </c>
      <c r="C87" s="153">
        <f t="shared" si="2"/>
        <v>827400</v>
      </c>
      <c r="D87" s="153"/>
      <c r="E87" s="164"/>
      <c r="F87" s="156"/>
      <c r="G87" s="159"/>
      <c r="H87" s="156"/>
      <c r="I87" s="279">
        <v>420</v>
      </c>
      <c r="J87" s="154">
        <f>Лист1!M97</f>
        <v>827400</v>
      </c>
      <c r="K87" s="156"/>
      <c r="L87" s="156"/>
      <c r="M87" s="486"/>
    </row>
    <row r="88" spans="1:13" s="487" customFormat="1" ht="30" customHeight="1" x14ac:dyDescent="0.3">
      <c r="A88" s="472" t="s">
        <v>894</v>
      </c>
      <c r="B88" s="473" t="s">
        <v>895</v>
      </c>
      <c r="C88" s="153">
        <f t="shared" si="2"/>
        <v>298320</v>
      </c>
      <c r="D88" s="153"/>
      <c r="E88" s="160"/>
      <c r="F88" s="156"/>
      <c r="G88" s="159">
        <v>120</v>
      </c>
      <c r="H88" s="154">
        <f>Лист1!M98</f>
        <v>298320</v>
      </c>
      <c r="I88" s="279"/>
      <c r="J88" s="154"/>
      <c r="K88" s="156"/>
      <c r="L88" s="156"/>
      <c r="M88" s="486"/>
    </row>
    <row r="89" spans="1:13" s="487" customFormat="1" ht="30" customHeight="1" x14ac:dyDescent="0.3">
      <c r="A89" s="472" t="s">
        <v>896</v>
      </c>
      <c r="B89" s="473" t="s">
        <v>897</v>
      </c>
      <c r="C89" s="153">
        <f t="shared" si="2"/>
        <v>9873640</v>
      </c>
      <c r="D89" s="153"/>
      <c r="E89" s="165"/>
      <c r="F89" s="156"/>
      <c r="G89" s="157"/>
      <c r="H89" s="154"/>
      <c r="I89" s="279">
        <v>5012</v>
      </c>
      <c r="J89" s="154">
        <f>Лист1!M99</f>
        <v>9873640</v>
      </c>
      <c r="K89" s="156"/>
      <c r="L89" s="156"/>
      <c r="M89" s="486"/>
    </row>
    <row r="90" spans="1:13" s="487" customFormat="1" ht="30" customHeight="1" x14ac:dyDescent="0.3">
      <c r="A90" s="472" t="s">
        <v>898</v>
      </c>
      <c r="B90" s="473" t="s">
        <v>899</v>
      </c>
      <c r="C90" s="153">
        <f t="shared" si="2"/>
        <v>9692400</v>
      </c>
      <c r="D90" s="153"/>
      <c r="E90" s="165"/>
      <c r="F90" s="156"/>
      <c r="G90" s="157"/>
      <c r="H90" s="154"/>
      <c r="I90" s="279">
        <v>4920</v>
      </c>
      <c r="J90" s="154">
        <f>Лист1!M100</f>
        <v>9692400</v>
      </c>
      <c r="K90" s="156"/>
      <c r="L90" s="156"/>
      <c r="M90" s="486"/>
    </row>
    <row r="91" spans="1:13" s="487" customFormat="1" ht="30" customHeight="1" x14ac:dyDescent="0.3">
      <c r="A91" s="472" t="s">
        <v>1981</v>
      </c>
      <c r="B91" s="473" t="s">
        <v>1982</v>
      </c>
      <c r="C91" s="153">
        <f t="shared" si="2"/>
        <v>8907851.7000000011</v>
      </c>
      <c r="D91" s="320">
        <f>Лист1!M101</f>
        <v>8907851.7000000011</v>
      </c>
      <c r="E91" s="165"/>
      <c r="F91" s="156"/>
      <c r="G91" s="157"/>
      <c r="H91" s="154"/>
      <c r="I91" s="279"/>
      <c r="J91" s="154"/>
      <c r="K91" s="156"/>
      <c r="L91" s="156"/>
      <c r="M91" s="486"/>
    </row>
    <row r="92" spans="1:13" s="487" customFormat="1" ht="30" customHeight="1" x14ac:dyDescent="0.3">
      <c r="A92" s="472" t="s">
        <v>1983</v>
      </c>
      <c r="B92" s="473" t="s">
        <v>1984</v>
      </c>
      <c r="C92" s="153">
        <f t="shared" si="2"/>
        <v>10294588.200000001</v>
      </c>
      <c r="D92" s="320">
        <f>Лист1!M102</f>
        <v>10294588.200000001</v>
      </c>
      <c r="E92" s="165"/>
      <c r="F92" s="156"/>
      <c r="G92" s="157"/>
      <c r="H92" s="154"/>
      <c r="I92" s="279"/>
      <c r="J92" s="154"/>
      <c r="K92" s="156"/>
      <c r="L92" s="156"/>
      <c r="M92" s="486"/>
    </row>
    <row r="93" spans="1:13" s="487" customFormat="1" ht="30" customHeight="1" x14ac:dyDescent="0.3">
      <c r="A93" s="472" t="s">
        <v>1985</v>
      </c>
      <c r="B93" s="473" t="s">
        <v>1986</v>
      </c>
      <c r="C93" s="153">
        <f t="shared" si="2"/>
        <v>4425080</v>
      </c>
      <c r="D93" s="153"/>
      <c r="E93" s="165"/>
      <c r="F93" s="156"/>
      <c r="G93" s="321">
        <v>1780</v>
      </c>
      <c r="H93" s="154">
        <f>Лист1!M103</f>
        <v>4425080</v>
      </c>
      <c r="I93" s="279"/>
      <c r="J93" s="154"/>
      <c r="K93" s="156"/>
      <c r="L93" s="156"/>
      <c r="M93" s="486"/>
    </row>
    <row r="94" spans="1:13" s="487" customFormat="1" ht="30" customHeight="1" x14ac:dyDescent="0.3">
      <c r="A94" s="472" t="s">
        <v>900</v>
      </c>
      <c r="B94" s="473" t="s">
        <v>901</v>
      </c>
      <c r="C94" s="153">
        <f t="shared" si="2"/>
        <v>5536651</v>
      </c>
      <c r="D94" s="153">
        <f>Лист1!M104</f>
        <v>5536651</v>
      </c>
      <c r="E94" s="166"/>
      <c r="F94" s="156"/>
      <c r="G94" s="167"/>
      <c r="H94" s="156"/>
      <c r="I94" s="279"/>
      <c r="J94" s="154"/>
      <c r="K94" s="156"/>
      <c r="L94" s="156"/>
      <c r="M94" s="486"/>
    </row>
    <row r="95" spans="1:13" s="487" customFormat="1" ht="30" customHeight="1" x14ac:dyDescent="0.3">
      <c r="A95" s="472" t="s">
        <v>902</v>
      </c>
      <c r="B95" s="473" t="s">
        <v>903</v>
      </c>
      <c r="C95" s="153">
        <f t="shared" si="2"/>
        <v>25610000</v>
      </c>
      <c r="D95" s="153"/>
      <c r="E95" s="166"/>
      <c r="F95" s="156"/>
      <c r="G95" s="167"/>
      <c r="H95" s="156"/>
      <c r="I95" s="314">
        <v>13000</v>
      </c>
      <c r="J95" s="154">
        <f>Лист1!M105</f>
        <v>25610000</v>
      </c>
      <c r="K95" s="156"/>
      <c r="L95" s="156"/>
      <c r="M95" s="486"/>
    </row>
    <row r="96" spans="1:13" s="487" customFormat="1" ht="30" customHeight="1" x14ac:dyDescent="0.3">
      <c r="A96" s="472" t="s">
        <v>904</v>
      </c>
      <c r="B96" s="473" t="s">
        <v>905</v>
      </c>
      <c r="C96" s="153">
        <f t="shared" si="2"/>
        <v>8096700</v>
      </c>
      <c r="D96" s="153"/>
      <c r="E96" s="166"/>
      <c r="F96" s="156"/>
      <c r="G96" s="167"/>
      <c r="H96" s="156"/>
      <c r="I96" s="279">
        <v>4110</v>
      </c>
      <c r="J96" s="154">
        <f>Лист1!M106</f>
        <v>8096700</v>
      </c>
      <c r="K96" s="156"/>
      <c r="L96" s="156"/>
      <c r="M96" s="486"/>
    </row>
    <row r="97" spans="1:13" s="487" customFormat="1" ht="30" customHeight="1" x14ac:dyDescent="0.3">
      <c r="A97" s="472" t="s">
        <v>906</v>
      </c>
      <c r="B97" s="473" t="s">
        <v>907</v>
      </c>
      <c r="C97" s="153">
        <f t="shared" si="2"/>
        <v>17233560</v>
      </c>
      <c r="D97" s="153"/>
      <c r="E97" s="165"/>
      <c r="F97" s="156"/>
      <c r="G97" s="162"/>
      <c r="H97" s="156"/>
      <c r="I97" s="279">
        <v>8748</v>
      </c>
      <c r="J97" s="154">
        <f>Лист1!M107</f>
        <v>17233560</v>
      </c>
      <c r="K97" s="156"/>
      <c r="L97" s="156"/>
      <c r="M97" s="486"/>
    </row>
    <row r="98" spans="1:13" s="487" customFormat="1" ht="30" customHeight="1" x14ac:dyDescent="0.3">
      <c r="A98" s="472" t="s">
        <v>908</v>
      </c>
      <c r="B98" s="473" t="s">
        <v>909</v>
      </c>
      <c r="C98" s="153">
        <f t="shared" si="2"/>
        <v>15318720</v>
      </c>
      <c r="D98" s="153"/>
      <c r="E98" s="165"/>
      <c r="F98" s="156"/>
      <c r="G98" s="157"/>
      <c r="H98" s="154"/>
      <c r="I98" s="279">
        <v>7776</v>
      </c>
      <c r="J98" s="154">
        <f>Лист1!M108</f>
        <v>15318720</v>
      </c>
      <c r="K98" s="156"/>
      <c r="L98" s="156"/>
      <c r="M98" s="486"/>
    </row>
    <row r="99" spans="1:13" s="487" customFormat="1" ht="30" customHeight="1" x14ac:dyDescent="0.3">
      <c r="A99" s="472" t="s">
        <v>910</v>
      </c>
      <c r="B99" s="473" t="s">
        <v>911</v>
      </c>
      <c r="C99" s="153">
        <f t="shared" si="2"/>
        <v>245844.6</v>
      </c>
      <c r="D99" s="153">
        <f>Лист1!M109</f>
        <v>245844.6</v>
      </c>
      <c r="E99" s="164"/>
      <c r="F99" s="156"/>
      <c r="G99" s="157"/>
      <c r="H99" s="154"/>
      <c r="I99" s="279"/>
      <c r="J99" s="154"/>
      <c r="K99" s="156"/>
      <c r="L99" s="156"/>
      <c r="M99" s="486"/>
    </row>
    <row r="100" spans="1:13" s="487" customFormat="1" ht="30" customHeight="1" x14ac:dyDescent="0.3">
      <c r="A100" s="472" t="s">
        <v>912</v>
      </c>
      <c r="B100" s="473" t="s">
        <v>913</v>
      </c>
      <c r="C100" s="153">
        <f t="shared" si="2"/>
        <v>5106240</v>
      </c>
      <c r="D100" s="153"/>
      <c r="E100" s="164"/>
      <c r="F100" s="156"/>
      <c r="G100" s="168"/>
      <c r="H100" s="156"/>
      <c r="I100" s="279">
        <v>2592</v>
      </c>
      <c r="J100" s="154">
        <f>Лист1!M110</f>
        <v>5106240</v>
      </c>
      <c r="K100" s="156"/>
      <c r="L100" s="156"/>
      <c r="M100" s="486"/>
    </row>
    <row r="101" spans="1:13" s="487" customFormat="1" ht="30" customHeight="1" x14ac:dyDescent="0.3">
      <c r="A101" s="472" t="s">
        <v>914</v>
      </c>
      <c r="B101" s="473" t="s">
        <v>915</v>
      </c>
      <c r="C101" s="153">
        <f t="shared" si="2"/>
        <v>3475080</v>
      </c>
      <c r="D101" s="153"/>
      <c r="E101" s="158"/>
      <c r="F101" s="156"/>
      <c r="G101" s="169"/>
      <c r="H101" s="156"/>
      <c r="I101" s="279">
        <v>1764</v>
      </c>
      <c r="J101" s="154">
        <f>Лист1!M111</f>
        <v>3475080</v>
      </c>
      <c r="K101" s="156"/>
      <c r="L101" s="156"/>
      <c r="M101" s="486"/>
    </row>
    <row r="102" spans="1:13" s="487" customFormat="1" ht="30" customHeight="1" x14ac:dyDescent="0.3">
      <c r="A102" s="472" t="s">
        <v>916</v>
      </c>
      <c r="B102" s="473" t="s">
        <v>917</v>
      </c>
      <c r="C102" s="153">
        <f t="shared" si="2"/>
        <v>394000</v>
      </c>
      <c r="D102" s="153"/>
      <c r="E102" s="155"/>
      <c r="F102" s="156"/>
      <c r="G102" s="159"/>
      <c r="H102" s="156"/>
      <c r="I102" s="279">
        <v>200</v>
      </c>
      <c r="J102" s="154">
        <f>Лист1!M112</f>
        <v>394000</v>
      </c>
      <c r="K102" s="156"/>
      <c r="L102" s="156"/>
      <c r="M102" s="486"/>
    </row>
    <row r="103" spans="1:13" s="487" customFormat="1" ht="30" customHeight="1" x14ac:dyDescent="0.3">
      <c r="A103" s="472" t="s">
        <v>918</v>
      </c>
      <c r="B103" s="473" t="s">
        <v>919</v>
      </c>
      <c r="C103" s="153">
        <f t="shared" si="2"/>
        <v>6160116.2000000002</v>
      </c>
      <c r="D103" s="153">
        <f>Лист1!M113</f>
        <v>6160116.2000000002</v>
      </c>
      <c r="E103" s="160"/>
      <c r="F103" s="156"/>
      <c r="G103" s="157"/>
      <c r="H103" s="154"/>
      <c r="I103" s="279"/>
      <c r="J103" s="154"/>
      <c r="K103" s="156"/>
      <c r="L103" s="156"/>
      <c r="M103" s="486"/>
    </row>
    <row r="104" spans="1:13" s="487" customFormat="1" ht="30" customHeight="1" x14ac:dyDescent="0.3">
      <c r="A104" s="472" t="s">
        <v>920</v>
      </c>
      <c r="B104" s="473" t="s">
        <v>921</v>
      </c>
      <c r="C104" s="153">
        <f t="shared" si="2"/>
        <v>610700</v>
      </c>
      <c r="D104" s="153"/>
      <c r="E104" s="164"/>
      <c r="F104" s="156"/>
      <c r="G104" s="157"/>
      <c r="H104" s="154"/>
      <c r="I104" s="279">
        <v>310</v>
      </c>
      <c r="J104" s="154">
        <f>Лист1!M114</f>
        <v>610700</v>
      </c>
      <c r="K104" s="156"/>
      <c r="L104" s="156"/>
      <c r="M104" s="486"/>
    </row>
    <row r="105" spans="1:13" s="487" customFormat="1" ht="30" customHeight="1" x14ac:dyDescent="0.3">
      <c r="A105" s="472" t="s">
        <v>922</v>
      </c>
      <c r="B105" s="473" t="s">
        <v>923</v>
      </c>
      <c r="C105" s="153">
        <f t="shared" si="2"/>
        <v>7375680</v>
      </c>
      <c r="D105" s="153"/>
      <c r="E105" s="164"/>
      <c r="F105" s="156"/>
      <c r="G105" s="157"/>
      <c r="H105" s="156"/>
      <c r="I105" s="279">
        <v>3744</v>
      </c>
      <c r="J105" s="154">
        <f>Лист1!M115</f>
        <v>7375680</v>
      </c>
      <c r="K105" s="156"/>
      <c r="L105" s="156"/>
      <c r="M105" s="486"/>
    </row>
    <row r="106" spans="1:13" s="487" customFormat="1" ht="30" customHeight="1" x14ac:dyDescent="0.3">
      <c r="A106" s="472" t="s">
        <v>924</v>
      </c>
      <c r="B106" s="473" t="s">
        <v>925</v>
      </c>
      <c r="C106" s="153">
        <f t="shared" si="2"/>
        <v>21630600</v>
      </c>
      <c r="D106" s="153"/>
      <c r="E106" s="158"/>
      <c r="F106" s="156"/>
      <c r="G106" s="159"/>
      <c r="H106" s="156"/>
      <c r="I106" s="279">
        <v>10980</v>
      </c>
      <c r="J106" s="154">
        <f>Лист1!M116</f>
        <v>21630600</v>
      </c>
      <c r="K106" s="156"/>
      <c r="L106" s="156"/>
      <c r="M106" s="486"/>
    </row>
    <row r="107" spans="1:13" s="487" customFormat="1" ht="30" customHeight="1" x14ac:dyDescent="0.3">
      <c r="A107" s="472" t="s">
        <v>926</v>
      </c>
      <c r="B107" s="473" t="s">
        <v>927</v>
      </c>
      <c r="C107" s="153">
        <f t="shared" si="2"/>
        <v>14302637.6</v>
      </c>
      <c r="D107" s="153">
        <f>Лист1!M117</f>
        <v>14302637.6</v>
      </c>
      <c r="E107" s="158"/>
      <c r="F107" s="156"/>
      <c r="G107" s="159"/>
      <c r="H107" s="156"/>
      <c r="I107" s="314"/>
      <c r="J107" s="218"/>
      <c r="K107" s="156"/>
      <c r="L107" s="156"/>
      <c r="M107" s="486"/>
    </row>
    <row r="108" spans="1:13" s="487" customFormat="1" ht="30" customHeight="1" x14ac:dyDescent="0.3">
      <c r="A108" s="472" t="s">
        <v>928</v>
      </c>
      <c r="B108" s="473" t="s">
        <v>929</v>
      </c>
      <c r="C108" s="153">
        <f t="shared" si="2"/>
        <v>497200</v>
      </c>
      <c r="D108" s="153"/>
      <c r="E108" s="158"/>
      <c r="F108" s="156"/>
      <c r="G108" s="159">
        <v>200</v>
      </c>
      <c r="H108" s="154">
        <f>Лист1!M118</f>
        <v>497200</v>
      </c>
      <c r="I108" s="279"/>
      <c r="J108" s="154"/>
      <c r="K108" s="156"/>
      <c r="L108" s="156"/>
      <c r="M108" s="486"/>
    </row>
    <row r="109" spans="1:13" s="487" customFormat="1" ht="30" customHeight="1" x14ac:dyDescent="0.3">
      <c r="A109" s="472" t="s">
        <v>930</v>
      </c>
      <c r="B109" s="473" t="s">
        <v>931</v>
      </c>
      <c r="C109" s="153">
        <f t="shared" si="2"/>
        <v>827400</v>
      </c>
      <c r="D109" s="153"/>
      <c r="E109" s="155"/>
      <c r="F109" s="156"/>
      <c r="G109" s="157"/>
      <c r="H109" s="154"/>
      <c r="I109" s="279">
        <v>420</v>
      </c>
      <c r="J109" s="154">
        <f>Лист1!M119</f>
        <v>827400</v>
      </c>
      <c r="K109" s="156"/>
      <c r="L109" s="156"/>
      <c r="M109" s="486"/>
    </row>
    <row r="110" spans="1:13" s="487" customFormat="1" ht="30" customHeight="1" x14ac:dyDescent="0.3">
      <c r="A110" s="472" t="s">
        <v>932</v>
      </c>
      <c r="B110" s="473" t="s">
        <v>933</v>
      </c>
      <c r="C110" s="153">
        <f t="shared" si="2"/>
        <v>1516900</v>
      </c>
      <c r="D110" s="153"/>
      <c r="E110" s="155"/>
      <c r="F110" s="156"/>
      <c r="G110" s="159"/>
      <c r="H110" s="154"/>
      <c r="I110" s="279">
        <v>770</v>
      </c>
      <c r="J110" s="154">
        <f>Лист1!M120</f>
        <v>1516900</v>
      </c>
      <c r="K110" s="156"/>
      <c r="L110" s="156"/>
      <c r="M110" s="486"/>
    </row>
    <row r="111" spans="1:13" s="487" customFormat="1" ht="30" customHeight="1" x14ac:dyDescent="0.3">
      <c r="A111" s="472" t="s">
        <v>934</v>
      </c>
      <c r="B111" s="473" t="s">
        <v>935</v>
      </c>
      <c r="C111" s="153">
        <f t="shared" si="2"/>
        <v>744660</v>
      </c>
      <c r="D111" s="153"/>
      <c r="E111" s="155"/>
      <c r="F111" s="156"/>
      <c r="G111" s="159"/>
      <c r="H111" s="154"/>
      <c r="I111" s="279">
        <v>378</v>
      </c>
      <c r="J111" s="154">
        <f>Лист1!M121</f>
        <v>744660</v>
      </c>
      <c r="K111" s="156"/>
      <c r="L111" s="156"/>
      <c r="M111" s="486"/>
    </row>
    <row r="112" spans="1:13" s="487" customFormat="1" ht="30" customHeight="1" x14ac:dyDescent="0.3">
      <c r="A112" s="472" t="s">
        <v>936</v>
      </c>
      <c r="B112" s="473" t="s">
        <v>937</v>
      </c>
      <c r="C112" s="153">
        <f t="shared" si="2"/>
        <v>823460</v>
      </c>
      <c r="D112" s="153"/>
      <c r="E112" s="164"/>
      <c r="F112" s="156"/>
      <c r="G112" s="157"/>
      <c r="H112" s="154"/>
      <c r="I112" s="279">
        <v>418</v>
      </c>
      <c r="J112" s="154">
        <f>Лист1!M122</f>
        <v>823460</v>
      </c>
      <c r="K112" s="156"/>
      <c r="L112" s="156"/>
      <c r="M112" s="486"/>
    </row>
    <row r="113" spans="1:13" s="487" customFormat="1" ht="30" customHeight="1" x14ac:dyDescent="0.3">
      <c r="A113" s="472" t="s">
        <v>938</v>
      </c>
      <c r="B113" s="473" t="s">
        <v>939</v>
      </c>
      <c r="C113" s="153">
        <f t="shared" si="2"/>
        <v>484770</v>
      </c>
      <c r="D113" s="153"/>
      <c r="E113" s="160"/>
      <c r="F113" s="156"/>
      <c r="G113" s="157">
        <v>195</v>
      </c>
      <c r="H113" s="154">
        <f>Лист1!M123</f>
        <v>484770</v>
      </c>
      <c r="I113" s="279"/>
      <c r="J113" s="156"/>
      <c r="K113" s="156"/>
      <c r="L113" s="156"/>
      <c r="M113" s="486"/>
    </row>
    <row r="114" spans="1:13" s="487" customFormat="1" ht="30" customHeight="1" x14ac:dyDescent="0.3">
      <c r="A114" s="472" t="s">
        <v>940</v>
      </c>
      <c r="B114" s="473" t="s">
        <v>941</v>
      </c>
      <c r="C114" s="153">
        <f t="shared" si="2"/>
        <v>541948</v>
      </c>
      <c r="D114" s="153"/>
      <c r="E114" s="166"/>
      <c r="F114" s="154"/>
      <c r="G114" s="159">
        <v>218</v>
      </c>
      <c r="H114" s="154">
        <f>Лист1!M124</f>
        <v>541948</v>
      </c>
      <c r="I114" s="279"/>
      <c r="J114" s="154"/>
      <c r="K114" s="156"/>
      <c r="L114" s="156"/>
      <c r="M114" s="486"/>
    </row>
    <row r="115" spans="1:13" s="487" customFormat="1" ht="30" customHeight="1" x14ac:dyDescent="0.3">
      <c r="A115" s="472" t="s">
        <v>942</v>
      </c>
      <c r="B115" s="473" t="s">
        <v>943</v>
      </c>
      <c r="C115" s="153">
        <f t="shared" si="2"/>
        <v>1297692</v>
      </c>
      <c r="D115" s="153"/>
      <c r="E115" s="158"/>
      <c r="F115" s="156"/>
      <c r="G115" s="159">
        <v>522</v>
      </c>
      <c r="H115" s="154">
        <f>Лист1!M125</f>
        <v>1297692</v>
      </c>
      <c r="I115" s="279"/>
      <c r="J115" s="154"/>
      <c r="K115" s="156"/>
      <c r="L115" s="156"/>
      <c r="M115" s="486"/>
    </row>
    <row r="116" spans="1:13" s="487" customFormat="1" ht="30" customHeight="1" x14ac:dyDescent="0.3">
      <c r="A116" s="472" t="s">
        <v>944</v>
      </c>
      <c r="B116" s="473" t="s">
        <v>945</v>
      </c>
      <c r="C116" s="153">
        <f t="shared" si="2"/>
        <v>1150520.8</v>
      </c>
      <c r="D116" s="153"/>
      <c r="E116" s="166"/>
      <c r="F116" s="154"/>
      <c r="G116" s="159">
        <v>462.8</v>
      </c>
      <c r="H116" s="154">
        <f>Лист1!M126</f>
        <v>1150520.8</v>
      </c>
      <c r="I116" s="279"/>
      <c r="J116" s="154"/>
      <c r="K116" s="156"/>
      <c r="L116" s="156"/>
      <c r="M116" s="486"/>
    </row>
    <row r="117" spans="1:13" s="487" customFormat="1" ht="30" customHeight="1" x14ac:dyDescent="0.3">
      <c r="A117" s="472" t="s">
        <v>946</v>
      </c>
      <c r="B117" s="473" t="s">
        <v>947</v>
      </c>
      <c r="C117" s="153">
        <f t="shared" si="2"/>
        <v>795520</v>
      </c>
      <c r="D117" s="153"/>
      <c r="E117" s="158"/>
      <c r="F117" s="156"/>
      <c r="G117" s="157">
        <v>320</v>
      </c>
      <c r="H117" s="154">
        <f>Лист1!M127</f>
        <v>795520</v>
      </c>
      <c r="I117" s="279"/>
      <c r="J117" s="154"/>
      <c r="K117" s="156"/>
      <c r="L117" s="156"/>
      <c r="M117" s="486"/>
    </row>
    <row r="118" spans="1:13" s="487" customFormat="1" ht="30" customHeight="1" x14ac:dyDescent="0.3">
      <c r="A118" s="472" t="s">
        <v>948</v>
      </c>
      <c r="B118" s="473" t="s">
        <v>949</v>
      </c>
      <c r="C118" s="153">
        <f t="shared" si="2"/>
        <v>335411.10000000003</v>
      </c>
      <c r="D118" s="153">
        <f>Лист1!M128</f>
        <v>335411.10000000003</v>
      </c>
      <c r="E118" s="160"/>
      <c r="F118" s="156"/>
      <c r="G118" s="161"/>
      <c r="H118" s="156"/>
      <c r="I118" s="279"/>
      <c r="J118" s="154"/>
      <c r="K118" s="156"/>
      <c r="L118" s="156"/>
      <c r="M118" s="486"/>
    </row>
    <row r="119" spans="1:13" s="487" customFormat="1" ht="30" customHeight="1" x14ac:dyDescent="0.3">
      <c r="A119" s="472" t="s">
        <v>950</v>
      </c>
      <c r="B119" s="473" t="s">
        <v>951</v>
      </c>
      <c r="C119" s="153">
        <f t="shared" si="2"/>
        <v>591000</v>
      </c>
      <c r="D119" s="153"/>
      <c r="E119" s="158"/>
      <c r="F119" s="156"/>
      <c r="G119" s="169"/>
      <c r="H119" s="156"/>
      <c r="I119" s="279">
        <v>300</v>
      </c>
      <c r="J119" s="154">
        <f>Лист1!M129</f>
        <v>591000</v>
      </c>
      <c r="K119" s="156"/>
      <c r="L119" s="156"/>
      <c r="M119" s="486"/>
    </row>
    <row r="120" spans="1:13" s="487" customFormat="1" ht="30" customHeight="1" x14ac:dyDescent="0.3">
      <c r="A120" s="472" t="s">
        <v>952</v>
      </c>
      <c r="B120" s="473" t="s">
        <v>953</v>
      </c>
      <c r="C120" s="153">
        <f t="shared" si="2"/>
        <v>591000</v>
      </c>
      <c r="D120" s="153"/>
      <c r="E120" s="166"/>
      <c r="F120" s="154"/>
      <c r="G120" s="167"/>
      <c r="H120" s="154"/>
      <c r="I120" s="279">
        <v>300</v>
      </c>
      <c r="J120" s="154">
        <f>Лист1!M130</f>
        <v>591000</v>
      </c>
      <c r="K120" s="156"/>
      <c r="L120" s="156"/>
      <c r="M120" s="486"/>
    </row>
    <row r="121" spans="1:13" s="487" customFormat="1" ht="30" customHeight="1" x14ac:dyDescent="0.3">
      <c r="A121" s="472" t="s">
        <v>1987</v>
      </c>
      <c r="B121" s="473" t="s">
        <v>1988</v>
      </c>
      <c r="C121" s="153">
        <f t="shared" si="2"/>
        <v>282494.8</v>
      </c>
      <c r="D121" s="153">
        <f>Лист1!M131</f>
        <v>282494.8</v>
      </c>
      <c r="E121" s="166"/>
      <c r="F121" s="154"/>
      <c r="G121" s="167"/>
      <c r="H121" s="154"/>
      <c r="I121" s="279"/>
      <c r="J121" s="154"/>
      <c r="K121" s="156"/>
      <c r="L121" s="156"/>
      <c r="M121" s="486"/>
    </row>
    <row r="122" spans="1:13" s="487" customFormat="1" ht="30" customHeight="1" x14ac:dyDescent="0.3">
      <c r="A122" s="472" t="s">
        <v>954</v>
      </c>
      <c r="B122" s="473" t="s">
        <v>955</v>
      </c>
      <c r="C122" s="153">
        <f t="shared" si="2"/>
        <v>992880</v>
      </c>
      <c r="D122" s="153"/>
      <c r="E122" s="160"/>
      <c r="F122" s="156"/>
      <c r="G122" s="159"/>
      <c r="H122" s="156"/>
      <c r="I122" s="314">
        <v>504</v>
      </c>
      <c r="J122" s="154">
        <f>Лист1!M132</f>
        <v>992880</v>
      </c>
      <c r="K122" s="156"/>
      <c r="L122" s="156"/>
      <c r="M122" s="486"/>
    </row>
    <row r="123" spans="1:13" s="487" customFormat="1" ht="30" customHeight="1" x14ac:dyDescent="0.3">
      <c r="A123" s="472" t="s">
        <v>956</v>
      </c>
      <c r="B123" s="473" t="s">
        <v>957</v>
      </c>
      <c r="C123" s="153">
        <f t="shared" si="2"/>
        <v>1004700</v>
      </c>
      <c r="D123" s="153"/>
      <c r="E123" s="160"/>
      <c r="F123" s="156"/>
      <c r="G123" s="157"/>
      <c r="H123" s="154"/>
      <c r="I123" s="314">
        <v>510</v>
      </c>
      <c r="J123" s="154">
        <f>Лист1!M133</f>
        <v>1004700</v>
      </c>
      <c r="K123" s="156"/>
      <c r="L123" s="156"/>
      <c r="M123" s="486"/>
    </row>
    <row r="124" spans="1:13" s="481" customFormat="1" ht="30" customHeight="1" x14ac:dyDescent="0.3">
      <c r="A124" s="472" t="s">
        <v>958</v>
      </c>
      <c r="B124" s="473" t="s">
        <v>959</v>
      </c>
      <c r="C124" s="153">
        <f t="shared" si="2"/>
        <v>981060</v>
      </c>
      <c r="D124" s="153"/>
      <c r="E124" s="160"/>
      <c r="F124" s="156"/>
      <c r="G124" s="157"/>
      <c r="H124" s="170"/>
      <c r="I124" s="314">
        <v>498</v>
      </c>
      <c r="J124" s="154">
        <f>Лист1!M134</f>
        <v>981060</v>
      </c>
      <c r="K124" s="156"/>
      <c r="L124" s="156"/>
      <c r="M124" s="486"/>
    </row>
    <row r="125" spans="1:13" s="481" customFormat="1" ht="30" customHeight="1" x14ac:dyDescent="0.3">
      <c r="A125" s="472" t="s">
        <v>1989</v>
      </c>
      <c r="B125" s="473" t="s">
        <v>2043</v>
      </c>
      <c r="C125" s="153">
        <f t="shared" si="2"/>
        <v>4769495.5</v>
      </c>
      <c r="D125" s="153"/>
      <c r="E125" s="160"/>
      <c r="F125" s="156"/>
      <c r="G125" s="157"/>
      <c r="H125" s="170"/>
      <c r="I125" s="314"/>
      <c r="J125" s="154"/>
      <c r="K125" s="314">
        <v>600</v>
      </c>
      <c r="L125" s="470">
        <f>Лист1!M135</f>
        <v>4769495.5</v>
      </c>
      <c r="M125" s="486"/>
    </row>
    <row r="126" spans="1:13" s="481" customFormat="1" ht="30" customHeight="1" x14ac:dyDescent="0.3">
      <c r="A126" s="472" t="s">
        <v>1990</v>
      </c>
      <c r="B126" s="473" t="s">
        <v>2044</v>
      </c>
      <c r="C126" s="153">
        <f t="shared" si="2"/>
        <v>4824033.5</v>
      </c>
      <c r="D126" s="153"/>
      <c r="E126" s="160"/>
      <c r="F126" s="156"/>
      <c r="G126" s="157"/>
      <c r="H126" s="170"/>
      <c r="I126" s="314"/>
      <c r="J126" s="154"/>
      <c r="K126" s="314">
        <v>610</v>
      </c>
      <c r="L126" s="470">
        <f>Лист1!M136</f>
        <v>4824033.5</v>
      </c>
      <c r="M126" s="486"/>
    </row>
    <row r="127" spans="1:13" s="481" customFormat="1" ht="30" customHeight="1" x14ac:dyDescent="0.3">
      <c r="A127" s="472" t="s">
        <v>1991</v>
      </c>
      <c r="B127" s="473" t="s">
        <v>1992</v>
      </c>
      <c r="C127" s="153">
        <f t="shared" si="2"/>
        <v>11285379</v>
      </c>
      <c r="D127" s="153">
        <f>Лист1!M137</f>
        <v>11285379</v>
      </c>
      <c r="E127" s="160"/>
      <c r="F127" s="156"/>
      <c r="G127" s="157"/>
      <c r="H127" s="170"/>
      <c r="I127" s="314"/>
      <c r="J127" s="154"/>
      <c r="K127" s="156"/>
      <c r="L127" s="156"/>
      <c r="M127" s="486"/>
    </row>
    <row r="128" spans="1:13" s="487" customFormat="1" ht="30" customHeight="1" x14ac:dyDescent="0.3">
      <c r="A128" s="472" t="s">
        <v>960</v>
      </c>
      <c r="B128" s="473" t="s">
        <v>961</v>
      </c>
      <c r="C128" s="153">
        <f t="shared" si="2"/>
        <v>924792</v>
      </c>
      <c r="D128" s="153"/>
      <c r="E128" s="155"/>
      <c r="F128" s="156"/>
      <c r="G128" s="157">
        <v>372</v>
      </c>
      <c r="H128" s="154">
        <f>Лист1!M138</f>
        <v>924792</v>
      </c>
      <c r="I128" s="279"/>
      <c r="J128" s="154"/>
      <c r="K128" s="156"/>
      <c r="L128" s="156"/>
      <c r="M128" s="486"/>
    </row>
    <row r="129" spans="1:13" s="487" customFormat="1" ht="30" customHeight="1" x14ac:dyDescent="0.3">
      <c r="A129" s="472" t="s">
        <v>962</v>
      </c>
      <c r="B129" s="473" t="s">
        <v>963</v>
      </c>
      <c r="C129" s="153">
        <f t="shared" si="2"/>
        <v>811246</v>
      </c>
      <c r="D129" s="153">
        <f>Лист1!M139</f>
        <v>811246</v>
      </c>
      <c r="E129" s="155"/>
      <c r="F129" s="156"/>
      <c r="G129" s="157"/>
      <c r="H129" s="154"/>
      <c r="I129" s="279"/>
      <c r="J129" s="154"/>
      <c r="K129" s="156"/>
      <c r="L129" s="156"/>
      <c r="M129" s="486"/>
    </row>
    <row r="130" spans="1:13" s="487" customFormat="1" ht="30" customHeight="1" x14ac:dyDescent="0.3">
      <c r="A130" s="472" t="s">
        <v>964</v>
      </c>
      <c r="B130" s="473" t="s">
        <v>965</v>
      </c>
      <c r="C130" s="153">
        <f t="shared" si="2"/>
        <v>803010</v>
      </c>
      <c r="D130" s="153">
        <f>Лист1!M140</f>
        <v>803010</v>
      </c>
      <c r="E130" s="160"/>
      <c r="F130" s="156"/>
      <c r="G130" s="167"/>
      <c r="H130" s="156"/>
      <c r="I130" s="279"/>
      <c r="J130" s="154"/>
      <c r="K130" s="156"/>
      <c r="L130" s="156"/>
      <c r="M130" s="486"/>
    </row>
    <row r="131" spans="1:13" s="487" customFormat="1" ht="30" customHeight="1" x14ac:dyDescent="0.3">
      <c r="A131" s="472" t="s">
        <v>966</v>
      </c>
      <c r="B131" s="473" t="s">
        <v>967</v>
      </c>
      <c r="C131" s="153">
        <f t="shared" si="2"/>
        <v>2942841</v>
      </c>
      <c r="D131" s="153"/>
      <c r="E131" s="166"/>
      <c r="F131" s="154"/>
      <c r="G131" s="159"/>
      <c r="H131" s="156"/>
      <c r="I131" s="279"/>
      <c r="J131" s="154"/>
      <c r="K131" s="157">
        <v>111</v>
      </c>
      <c r="L131" s="470">
        <f>Лист1!M141</f>
        <v>2942841</v>
      </c>
      <c r="M131" s="486"/>
    </row>
    <row r="132" spans="1:13" s="487" customFormat="1" ht="30" customHeight="1" x14ac:dyDescent="0.3">
      <c r="A132" s="472" t="s">
        <v>968</v>
      </c>
      <c r="B132" s="473" t="s">
        <v>969</v>
      </c>
      <c r="C132" s="153">
        <f t="shared" si="2"/>
        <v>2003818.8</v>
      </c>
      <c r="D132" s="153">
        <f>Лист1!M142</f>
        <v>2003818.8</v>
      </c>
      <c r="E132" s="158"/>
      <c r="F132" s="156"/>
      <c r="G132" s="157"/>
      <c r="H132" s="154"/>
      <c r="I132" s="279"/>
      <c r="J132" s="154"/>
      <c r="K132" s="156"/>
      <c r="L132" s="156"/>
      <c r="M132" s="486"/>
    </row>
    <row r="133" spans="1:13" s="487" customFormat="1" ht="30" customHeight="1" x14ac:dyDescent="0.3">
      <c r="A133" s="472" t="s">
        <v>970</v>
      </c>
      <c r="B133" s="473" t="s">
        <v>971</v>
      </c>
      <c r="C133" s="153">
        <f t="shared" si="2"/>
        <v>1924164</v>
      </c>
      <c r="D133" s="153"/>
      <c r="E133" s="158"/>
      <c r="F133" s="156"/>
      <c r="G133" s="157">
        <v>774</v>
      </c>
      <c r="H133" s="154">
        <f>Лист1!M143</f>
        <v>1924164</v>
      </c>
      <c r="I133" s="279"/>
      <c r="J133" s="154"/>
      <c r="K133" s="156"/>
      <c r="L133" s="156"/>
      <c r="M133" s="486"/>
    </row>
    <row r="134" spans="1:13" s="487" customFormat="1" ht="30" customHeight="1" x14ac:dyDescent="0.3">
      <c r="A134" s="472" t="s">
        <v>972</v>
      </c>
      <c r="B134" s="473" t="s">
        <v>973</v>
      </c>
      <c r="C134" s="153">
        <f t="shared" si="2"/>
        <v>2963063.4000000004</v>
      </c>
      <c r="D134" s="153"/>
      <c r="E134" s="165"/>
      <c r="F134" s="156"/>
      <c r="G134" s="157">
        <v>1191.9000000000001</v>
      </c>
      <c r="H134" s="154">
        <f>Лист1!M144</f>
        <v>2963063.4000000004</v>
      </c>
      <c r="I134" s="279"/>
      <c r="J134" s="154"/>
      <c r="K134" s="156"/>
      <c r="L134" s="156"/>
      <c r="M134" s="486"/>
    </row>
    <row r="135" spans="1:13" s="487" customFormat="1" ht="30" customHeight="1" x14ac:dyDescent="0.3">
      <c r="A135" s="472" t="s">
        <v>974</v>
      </c>
      <c r="B135" s="473" t="s">
        <v>975</v>
      </c>
      <c r="C135" s="153">
        <f t="shared" si="2"/>
        <v>4233658</v>
      </c>
      <c r="D135" s="153"/>
      <c r="E135" s="166"/>
      <c r="F135" s="154"/>
      <c r="G135" s="167">
        <v>1703</v>
      </c>
      <c r="H135" s="154">
        <f>Лист1!M145</f>
        <v>4233658</v>
      </c>
      <c r="I135" s="279"/>
      <c r="J135" s="154"/>
      <c r="K135" s="156"/>
      <c r="L135" s="156"/>
      <c r="M135" s="486"/>
    </row>
    <row r="136" spans="1:13" s="487" customFormat="1" ht="30" customHeight="1" x14ac:dyDescent="0.3">
      <c r="A136" s="472" t="s">
        <v>976</v>
      </c>
      <c r="B136" s="473" t="s">
        <v>977</v>
      </c>
      <c r="C136" s="153">
        <f t="shared" ref="C136:C199" si="3">SUM(D136,F136,H136,J136,L136)</f>
        <v>2150390</v>
      </c>
      <c r="D136" s="153"/>
      <c r="E136" s="166"/>
      <c r="F136" s="156"/>
      <c r="G136" s="167">
        <v>865</v>
      </c>
      <c r="H136" s="154">
        <f>Лист1!M146</f>
        <v>2150390</v>
      </c>
      <c r="I136" s="279"/>
      <c r="J136" s="154"/>
      <c r="K136" s="156"/>
      <c r="L136" s="156"/>
      <c r="M136" s="486"/>
    </row>
    <row r="137" spans="1:13" s="487" customFormat="1" ht="30" customHeight="1" x14ac:dyDescent="0.3">
      <c r="A137" s="472" t="s">
        <v>978</v>
      </c>
      <c r="B137" s="473" t="s">
        <v>979</v>
      </c>
      <c r="C137" s="153">
        <f t="shared" si="3"/>
        <v>2114343</v>
      </c>
      <c r="D137" s="153"/>
      <c r="E137" s="160"/>
      <c r="F137" s="156"/>
      <c r="G137" s="157">
        <v>850.5</v>
      </c>
      <c r="H137" s="154">
        <f>Лист1!M147</f>
        <v>2114343</v>
      </c>
      <c r="I137" s="279"/>
      <c r="J137" s="154"/>
      <c r="K137" s="156"/>
      <c r="L137" s="156"/>
      <c r="M137" s="486"/>
    </row>
    <row r="138" spans="1:13" s="487" customFormat="1" ht="30" customHeight="1" x14ac:dyDescent="0.3">
      <c r="A138" s="472" t="s">
        <v>980</v>
      </c>
      <c r="B138" s="473" t="s">
        <v>981</v>
      </c>
      <c r="C138" s="153">
        <f t="shared" si="3"/>
        <v>2226213</v>
      </c>
      <c r="D138" s="153"/>
      <c r="E138" s="160"/>
      <c r="F138" s="156"/>
      <c r="G138" s="157">
        <v>895.5</v>
      </c>
      <c r="H138" s="154">
        <f>Лист1!M148</f>
        <v>2226213</v>
      </c>
      <c r="I138" s="279"/>
      <c r="J138" s="154"/>
      <c r="K138" s="156"/>
      <c r="L138" s="156"/>
      <c r="M138" s="486"/>
    </row>
    <row r="139" spans="1:13" s="487" customFormat="1" ht="30" customHeight="1" x14ac:dyDescent="0.3">
      <c r="A139" s="472" t="s">
        <v>982</v>
      </c>
      <c r="B139" s="473" t="s">
        <v>983</v>
      </c>
      <c r="C139" s="153">
        <f t="shared" si="3"/>
        <v>1670592</v>
      </c>
      <c r="D139" s="153"/>
      <c r="E139" s="158"/>
      <c r="F139" s="156"/>
      <c r="G139" s="159">
        <v>672</v>
      </c>
      <c r="H139" s="154">
        <f>Лист1!M149</f>
        <v>1670592</v>
      </c>
      <c r="I139" s="279"/>
      <c r="J139" s="154"/>
      <c r="K139" s="156"/>
      <c r="L139" s="156"/>
      <c r="M139" s="486"/>
    </row>
    <row r="140" spans="1:13" s="487" customFormat="1" ht="30" customHeight="1" x14ac:dyDescent="0.3">
      <c r="A140" s="472" t="s">
        <v>984</v>
      </c>
      <c r="B140" s="473" t="s">
        <v>985</v>
      </c>
      <c r="C140" s="153">
        <f t="shared" si="3"/>
        <v>2988172</v>
      </c>
      <c r="D140" s="153"/>
      <c r="E140" s="164"/>
      <c r="F140" s="156"/>
      <c r="G140" s="157">
        <v>1202</v>
      </c>
      <c r="H140" s="154">
        <f>Лист1!M150</f>
        <v>2988172</v>
      </c>
      <c r="I140" s="279"/>
      <c r="J140" s="154"/>
      <c r="K140" s="156"/>
      <c r="L140" s="156"/>
      <c r="M140" s="486"/>
    </row>
    <row r="141" spans="1:13" s="487" customFormat="1" ht="30" customHeight="1" x14ac:dyDescent="0.3">
      <c r="A141" s="472" t="s">
        <v>986</v>
      </c>
      <c r="B141" s="473" t="s">
        <v>987</v>
      </c>
      <c r="C141" s="153">
        <f t="shared" si="3"/>
        <v>1401358.2000000002</v>
      </c>
      <c r="D141" s="153"/>
      <c r="E141" s="155"/>
      <c r="F141" s="156"/>
      <c r="G141" s="157">
        <v>563.70000000000005</v>
      </c>
      <c r="H141" s="154">
        <f>Лист1!M151</f>
        <v>1401358.2000000002</v>
      </c>
      <c r="I141" s="279"/>
      <c r="J141" s="154"/>
      <c r="K141" s="156"/>
      <c r="L141" s="156"/>
      <c r="M141" s="486"/>
    </row>
    <row r="142" spans="1:13" s="487" customFormat="1" ht="30" customHeight="1" x14ac:dyDescent="0.3">
      <c r="A142" s="472" t="s">
        <v>988</v>
      </c>
      <c r="B142" s="473" t="s">
        <v>989</v>
      </c>
      <c r="C142" s="153">
        <f t="shared" si="3"/>
        <v>7200000</v>
      </c>
      <c r="D142" s="153"/>
      <c r="E142" s="155">
        <v>4</v>
      </c>
      <c r="F142" s="154">
        <f>Лист1!M152</f>
        <v>7200000</v>
      </c>
      <c r="G142" s="157"/>
      <c r="H142" s="154"/>
      <c r="I142" s="279"/>
      <c r="J142" s="154"/>
      <c r="K142" s="156"/>
      <c r="L142" s="156"/>
      <c r="M142" s="486"/>
    </row>
    <row r="143" spans="1:13" s="487" customFormat="1" ht="30" customHeight="1" x14ac:dyDescent="0.3">
      <c r="A143" s="472" t="s">
        <v>990</v>
      </c>
      <c r="B143" s="473" t="s">
        <v>991</v>
      </c>
      <c r="C143" s="153">
        <f t="shared" si="3"/>
        <v>1660648</v>
      </c>
      <c r="D143" s="153"/>
      <c r="E143" s="155"/>
      <c r="F143" s="156"/>
      <c r="G143" s="157">
        <v>668</v>
      </c>
      <c r="H143" s="154">
        <f>Лист1!M153</f>
        <v>1660648</v>
      </c>
      <c r="I143" s="279"/>
      <c r="J143" s="154"/>
      <c r="K143" s="156"/>
      <c r="L143" s="156"/>
      <c r="M143" s="486"/>
    </row>
    <row r="144" spans="1:13" s="487" customFormat="1" ht="30" customHeight="1" x14ac:dyDescent="0.3">
      <c r="A144" s="472" t="s">
        <v>992</v>
      </c>
      <c r="B144" s="473" t="s">
        <v>993</v>
      </c>
      <c r="C144" s="153">
        <f t="shared" si="3"/>
        <v>4688137.1000000006</v>
      </c>
      <c r="D144" s="153"/>
      <c r="E144" s="165"/>
      <c r="F144" s="156"/>
      <c r="G144" s="157">
        <v>718</v>
      </c>
      <c r="H144" s="154">
        <f>Лист1!M154</f>
        <v>4688137.1000000006</v>
      </c>
      <c r="I144" s="279"/>
      <c r="J144" s="154"/>
      <c r="K144" s="156"/>
      <c r="L144" s="156"/>
      <c r="M144" s="486"/>
    </row>
    <row r="145" spans="1:13" s="487" customFormat="1" ht="30" customHeight="1" x14ac:dyDescent="0.3">
      <c r="A145" s="472" t="s">
        <v>994</v>
      </c>
      <c r="B145" s="473" t="s">
        <v>995</v>
      </c>
      <c r="C145" s="153">
        <f t="shared" si="3"/>
        <v>1800000</v>
      </c>
      <c r="D145" s="153"/>
      <c r="E145" s="165">
        <v>1</v>
      </c>
      <c r="F145" s="154">
        <f>Лист1!M155</f>
        <v>1800000</v>
      </c>
      <c r="G145" s="159"/>
      <c r="H145" s="156"/>
      <c r="I145" s="279"/>
      <c r="J145" s="154"/>
      <c r="K145" s="156"/>
      <c r="L145" s="156"/>
      <c r="M145" s="486"/>
    </row>
    <row r="146" spans="1:13" s="487" customFormat="1" ht="30" customHeight="1" x14ac:dyDescent="0.3">
      <c r="A146" s="472" t="s">
        <v>996</v>
      </c>
      <c r="B146" s="473" t="s">
        <v>997</v>
      </c>
      <c r="C146" s="153">
        <f t="shared" si="3"/>
        <v>3638984</v>
      </c>
      <c r="D146" s="153"/>
      <c r="E146" s="165"/>
      <c r="F146" s="156"/>
      <c r="G146" s="157"/>
      <c r="H146" s="154"/>
      <c r="I146" s="279">
        <v>1847.2</v>
      </c>
      <c r="J146" s="154">
        <f>Лист1!M156</f>
        <v>3638984</v>
      </c>
      <c r="K146" s="156"/>
      <c r="L146" s="156"/>
      <c r="M146" s="486"/>
    </row>
    <row r="147" spans="1:13" s="487" customFormat="1" ht="30" customHeight="1" x14ac:dyDescent="0.3">
      <c r="A147" s="472" t="s">
        <v>998</v>
      </c>
      <c r="B147" s="473" t="s">
        <v>999</v>
      </c>
      <c r="C147" s="153">
        <f t="shared" si="3"/>
        <v>3600000</v>
      </c>
      <c r="D147" s="153"/>
      <c r="E147" s="165">
        <v>2</v>
      </c>
      <c r="F147" s="154">
        <f>Лист1!M157</f>
        <v>3600000</v>
      </c>
      <c r="G147" s="157"/>
      <c r="H147" s="154"/>
      <c r="I147" s="279"/>
      <c r="J147" s="154"/>
      <c r="K147" s="156"/>
      <c r="L147" s="156"/>
      <c r="M147" s="486"/>
    </row>
    <row r="148" spans="1:13" s="487" customFormat="1" ht="30" customHeight="1" x14ac:dyDescent="0.3">
      <c r="A148" s="472" t="s">
        <v>1000</v>
      </c>
      <c r="B148" s="473" t="s">
        <v>1001</v>
      </c>
      <c r="C148" s="153">
        <f t="shared" si="3"/>
        <v>1891846</v>
      </c>
      <c r="D148" s="153"/>
      <c r="E148" s="165"/>
      <c r="F148" s="156"/>
      <c r="G148" s="162">
        <v>761</v>
      </c>
      <c r="H148" s="154">
        <f>Лист1!M158</f>
        <v>1891846</v>
      </c>
      <c r="I148" s="279"/>
      <c r="J148" s="154"/>
      <c r="K148" s="156"/>
      <c r="L148" s="156"/>
      <c r="M148" s="486"/>
    </row>
    <row r="149" spans="1:13" s="487" customFormat="1" ht="30" customHeight="1" x14ac:dyDescent="0.3">
      <c r="A149" s="472" t="s">
        <v>1002</v>
      </c>
      <c r="B149" s="473" t="s">
        <v>2036</v>
      </c>
      <c r="C149" s="153">
        <f t="shared" si="3"/>
        <v>1542563</v>
      </c>
      <c r="D149" s="153"/>
      <c r="E149" s="164"/>
      <c r="F149" s="156"/>
      <c r="G149" s="157">
        <v>620.5</v>
      </c>
      <c r="H149" s="154">
        <f>Лист1!M159</f>
        <v>1542563</v>
      </c>
      <c r="I149" s="279"/>
      <c r="J149" s="154"/>
      <c r="K149" s="156"/>
      <c r="L149" s="156"/>
      <c r="M149" s="486"/>
    </row>
    <row r="150" spans="1:13" s="487" customFormat="1" ht="30" customHeight="1" x14ac:dyDescent="0.3">
      <c r="A150" s="472" t="s">
        <v>1003</v>
      </c>
      <c r="B150" s="473" t="s">
        <v>2037</v>
      </c>
      <c r="C150" s="153">
        <f t="shared" si="3"/>
        <v>1544054.6</v>
      </c>
      <c r="D150" s="153"/>
      <c r="E150" s="165"/>
      <c r="F150" s="156"/>
      <c r="G150" s="157">
        <v>621.1</v>
      </c>
      <c r="H150" s="154">
        <f>Лист1!M160</f>
        <v>1544054.6</v>
      </c>
      <c r="I150" s="279"/>
      <c r="J150" s="154"/>
      <c r="K150" s="156"/>
      <c r="L150" s="156"/>
      <c r="M150" s="486"/>
    </row>
    <row r="151" spans="1:13" s="487" customFormat="1" ht="30" customHeight="1" x14ac:dyDescent="0.3">
      <c r="A151" s="472" t="s">
        <v>1004</v>
      </c>
      <c r="B151" s="473" t="s">
        <v>2038</v>
      </c>
      <c r="C151" s="153">
        <f t="shared" si="3"/>
        <v>1544054.6</v>
      </c>
      <c r="D151" s="153"/>
      <c r="E151" s="165"/>
      <c r="F151" s="156"/>
      <c r="G151" s="157">
        <v>621.1</v>
      </c>
      <c r="H151" s="154">
        <f>Лист1!M161</f>
        <v>1544054.6</v>
      </c>
      <c r="I151" s="279"/>
      <c r="J151" s="154"/>
      <c r="K151" s="156"/>
      <c r="L151" s="156"/>
      <c r="M151" s="486"/>
    </row>
    <row r="152" spans="1:13" s="487" customFormat="1" ht="30" customHeight="1" x14ac:dyDescent="0.3">
      <c r="A152" s="472" t="s">
        <v>1005</v>
      </c>
      <c r="B152" s="473" t="s">
        <v>1006</v>
      </c>
      <c r="C152" s="153">
        <f t="shared" si="3"/>
        <v>3580395.1</v>
      </c>
      <c r="D152" s="153">
        <f>Лист1!M162</f>
        <v>3580395.1</v>
      </c>
      <c r="E152" s="165"/>
      <c r="F152" s="156"/>
      <c r="G152" s="157"/>
      <c r="H152" s="154"/>
      <c r="I152" s="279"/>
      <c r="J152" s="156"/>
      <c r="K152" s="156"/>
      <c r="L152" s="156"/>
      <c r="M152" s="486"/>
    </row>
    <row r="153" spans="1:13" s="487" customFormat="1" ht="30" customHeight="1" x14ac:dyDescent="0.3">
      <c r="A153" s="472" t="s">
        <v>1007</v>
      </c>
      <c r="B153" s="473" t="s">
        <v>1008</v>
      </c>
      <c r="C153" s="153">
        <f t="shared" si="3"/>
        <v>11246258</v>
      </c>
      <c r="D153" s="153">
        <f>Лист1!M163</f>
        <v>11246258</v>
      </c>
      <c r="E153" s="165"/>
      <c r="F153" s="156"/>
      <c r="G153" s="171"/>
      <c r="H153" s="156"/>
      <c r="I153" s="279"/>
      <c r="J153" s="154"/>
      <c r="K153" s="156"/>
      <c r="L153" s="156"/>
      <c r="M153" s="486"/>
    </row>
    <row r="154" spans="1:13" s="487" customFormat="1" ht="30" customHeight="1" x14ac:dyDescent="0.3">
      <c r="A154" s="472" t="s">
        <v>1009</v>
      </c>
      <c r="B154" s="473" t="s">
        <v>1010</v>
      </c>
      <c r="C154" s="153">
        <f t="shared" si="3"/>
        <v>6507263.6000000006</v>
      </c>
      <c r="D154" s="153">
        <f>Лист1!M164</f>
        <v>6507263.6000000006</v>
      </c>
      <c r="E154" s="166"/>
      <c r="F154" s="154"/>
      <c r="G154" s="171"/>
      <c r="H154" s="156"/>
      <c r="I154" s="279"/>
      <c r="J154" s="154"/>
      <c r="K154" s="156"/>
      <c r="L154" s="156"/>
      <c r="M154" s="486"/>
    </row>
    <row r="155" spans="1:13" s="487" customFormat="1" ht="30" customHeight="1" x14ac:dyDescent="0.3">
      <c r="A155" s="472" t="s">
        <v>1011</v>
      </c>
      <c r="B155" s="473" t="s">
        <v>1012</v>
      </c>
      <c r="C155" s="153">
        <f t="shared" si="3"/>
        <v>6586741</v>
      </c>
      <c r="D155" s="153">
        <f>Лист1!M165</f>
        <v>6586741</v>
      </c>
      <c r="E155" s="158"/>
      <c r="F155" s="156"/>
      <c r="G155" s="171"/>
      <c r="H155" s="154"/>
      <c r="I155" s="279"/>
      <c r="J155" s="156"/>
      <c r="K155" s="156"/>
      <c r="L155" s="156"/>
      <c r="M155" s="486"/>
    </row>
    <row r="156" spans="1:13" s="487" customFormat="1" ht="30" customHeight="1" x14ac:dyDescent="0.3">
      <c r="A156" s="472" t="s">
        <v>1013</v>
      </c>
      <c r="B156" s="473" t="s">
        <v>1014</v>
      </c>
      <c r="C156" s="153">
        <f t="shared" si="3"/>
        <v>1229223</v>
      </c>
      <c r="D156" s="153">
        <f>Лист1!M166</f>
        <v>1229223</v>
      </c>
      <c r="E156" s="166"/>
      <c r="F156" s="156"/>
      <c r="G156" s="167"/>
      <c r="H156" s="156"/>
      <c r="I156" s="279"/>
      <c r="J156" s="154"/>
      <c r="K156" s="156"/>
      <c r="L156" s="156"/>
      <c r="M156" s="486"/>
    </row>
    <row r="157" spans="1:13" s="487" customFormat="1" ht="30" customHeight="1" x14ac:dyDescent="0.3">
      <c r="A157" s="472" t="s">
        <v>1015</v>
      </c>
      <c r="B157" s="473" t="s">
        <v>1016</v>
      </c>
      <c r="C157" s="153">
        <f t="shared" si="3"/>
        <v>2633255.1</v>
      </c>
      <c r="D157" s="153">
        <f>Лист1!M167</f>
        <v>2633255.1</v>
      </c>
      <c r="E157" s="155"/>
      <c r="F157" s="156"/>
      <c r="G157" s="157"/>
      <c r="H157" s="154"/>
      <c r="I157" s="279"/>
      <c r="J157" s="156"/>
      <c r="K157" s="156"/>
      <c r="L157" s="156"/>
      <c r="M157" s="486"/>
    </row>
    <row r="158" spans="1:13" s="487" customFormat="1" ht="30" customHeight="1" x14ac:dyDescent="0.3">
      <c r="A158" s="472" t="s">
        <v>1993</v>
      </c>
      <c r="B158" s="473" t="s">
        <v>1994</v>
      </c>
      <c r="C158" s="153">
        <f t="shared" si="3"/>
        <v>29839028</v>
      </c>
      <c r="D158" s="153">
        <f>Лист1!M168</f>
        <v>29839028</v>
      </c>
      <c r="E158" s="155"/>
      <c r="F158" s="156"/>
      <c r="G158" s="157"/>
      <c r="H158" s="154"/>
      <c r="I158" s="279"/>
      <c r="J158" s="156"/>
      <c r="K158" s="156"/>
      <c r="L158" s="156"/>
      <c r="M158" s="486"/>
    </row>
    <row r="159" spans="1:13" s="487" customFormat="1" ht="30" customHeight="1" x14ac:dyDescent="0.3">
      <c r="A159" s="472" t="s">
        <v>1017</v>
      </c>
      <c r="B159" s="473" t="s">
        <v>1018</v>
      </c>
      <c r="C159" s="153">
        <f t="shared" si="3"/>
        <v>1626838.4</v>
      </c>
      <c r="D159" s="153"/>
      <c r="E159" s="164"/>
      <c r="F159" s="156"/>
      <c r="G159" s="157">
        <v>654.4</v>
      </c>
      <c r="H159" s="154">
        <f>Лист1!M169</f>
        <v>1626838.4</v>
      </c>
      <c r="I159" s="279"/>
      <c r="J159" s="156"/>
      <c r="K159" s="156"/>
      <c r="L159" s="156"/>
      <c r="M159" s="486"/>
    </row>
    <row r="160" spans="1:13" s="487" customFormat="1" ht="30" customHeight="1" x14ac:dyDescent="0.3">
      <c r="A160" s="472" t="s">
        <v>1019</v>
      </c>
      <c r="B160" s="473" t="s">
        <v>1020</v>
      </c>
      <c r="C160" s="153">
        <f t="shared" si="3"/>
        <v>783114.86</v>
      </c>
      <c r="D160" s="153"/>
      <c r="E160" s="155"/>
      <c r="F160" s="156"/>
      <c r="G160" s="167">
        <v>315.01</v>
      </c>
      <c r="H160" s="154">
        <f>Лист1!M170</f>
        <v>783114.86</v>
      </c>
      <c r="I160" s="279"/>
      <c r="J160" s="154"/>
      <c r="K160" s="156"/>
      <c r="L160" s="156"/>
      <c r="M160" s="486"/>
    </row>
    <row r="161" spans="1:13" s="487" customFormat="1" ht="30" customHeight="1" x14ac:dyDescent="0.3">
      <c r="A161" s="472" t="s">
        <v>1021</v>
      </c>
      <c r="B161" s="473" t="s">
        <v>1022</v>
      </c>
      <c r="C161" s="153">
        <f t="shared" si="3"/>
        <v>783114.86</v>
      </c>
      <c r="D161" s="153"/>
      <c r="E161" s="158"/>
      <c r="F161" s="156"/>
      <c r="G161" s="159">
        <v>315.01</v>
      </c>
      <c r="H161" s="154">
        <f>Лист1!M171</f>
        <v>783114.86</v>
      </c>
      <c r="I161" s="279"/>
      <c r="J161" s="154"/>
      <c r="K161" s="156"/>
      <c r="L161" s="156"/>
      <c r="M161" s="486"/>
    </row>
    <row r="162" spans="1:13" s="487" customFormat="1" ht="30" customHeight="1" x14ac:dyDescent="0.3">
      <c r="A162" s="472" t="s">
        <v>1023</v>
      </c>
      <c r="B162" s="473" t="s">
        <v>1024</v>
      </c>
      <c r="C162" s="153">
        <f t="shared" si="3"/>
        <v>1566741</v>
      </c>
      <c r="D162" s="153"/>
      <c r="E162" s="164"/>
      <c r="F162" s="156"/>
      <c r="G162" s="157"/>
      <c r="H162" s="154"/>
      <c r="I162" s="279">
        <v>795.3</v>
      </c>
      <c r="J162" s="154">
        <f>Лист1!M172</f>
        <v>1566741</v>
      </c>
      <c r="K162" s="156"/>
      <c r="L162" s="156"/>
      <c r="M162" s="486"/>
    </row>
    <row r="163" spans="1:13" s="487" customFormat="1" ht="30" customHeight="1" x14ac:dyDescent="0.3">
      <c r="A163" s="472" t="s">
        <v>1025</v>
      </c>
      <c r="B163" s="473" t="s">
        <v>1026</v>
      </c>
      <c r="C163" s="153">
        <f t="shared" si="3"/>
        <v>2790282</v>
      </c>
      <c r="D163" s="153"/>
      <c r="E163" s="165"/>
      <c r="F163" s="156"/>
      <c r="G163" s="162"/>
      <c r="H163" s="154"/>
      <c r="I163" s="279"/>
      <c r="J163" s="156"/>
      <c r="K163" s="156">
        <v>291.5</v>
      </c>
      <c r="L163" s="470">
        <f>Лист1!M173</f>
        <v>2790282</v>
      </c>
      <c r="M163" s="486"/>
    </row>
    <row r="164" spans="1:13" s="487" customFormat="1" ht="30" customHeight="1" x14ac:dyDescent="0.3">
      <c r="A164" s="472" t="s">
        <v>1027</v>
      </c>
      <c r="B164" s="473" t="s">
        <v>1028</v>
      </c>
      <c r="C164" s="153">
        <f t="shared" si="3"/>
        <v>2127564.6999999997</v>
      </c>
      <c r="D164" s="153"/>
      <c r="E164" s="165"/>
      <c r="F164" s="156"/>
      <c r="G164" s="162">
        <v>516</v>
      </c>
      <c r="H164" s="154">
        <f>Лист1!M174</f>
        <v>2127564.6999999997</v>
      </c>
      <c r="I164" s="279"/>
      <c r="J164" s="154"/>
      <c r="K164" s="156"/>
      <c r="L164" s="156"/>
      <c r="M164" s="486"/>
    </row>
    <row r="165" spans="1:13" s="487" customFormat="1" ht="30" customHeight="1" x14ac:dyDescent="0.3">
      <c r="A165" s="472" t="s">
        <v>1029</v>
      </c>
      <c r="B165" s="473" t="s">
        <v>1030</v>
      </c>
      <c r="C165" s="153">
        <f t="shared" si="3"/>
        <v>1262888</v>
      </c>
      <c r="D165" s="153"/>
      <c r="E165" s="164"/>
      <c r="F165" s="156"/>
      <c r="G165" s="157">
        <v>508</v>
      </c>
      <c r="H165" s="154">
        <f>Лист1!M175</f>
        <v>1262888</v>
      </c>
      <c r="I165" s="279"/>
      <c r="J165" s="154"/>
      <c r="K165" s="156"/>
      <c r="L165" s="156"/>
      <c r="M165" s="486"/>
    </row>
    <row r="166" spans="1:13" s="487" customFormat="1" ht="30" customHeight="1" x14ac:dyDescent="0.3">
      <c r="A166" s="472" t="s">
        <v>1031</v>
      </c>
      <c r="B166" s="473" t="s">
        <v>1032</v>
      </c>
      <c r="C166" s="153">
        <f t="shared" si="3"/>
        <v>2221489.6</v>
      </c>
      <c r="D166" s="153"/>
      <c r="E166" s="164"/>
      <c r="F166" s="156"/>
      <c r="G166" s="157">
        <v>893.6</v>
      </c>
      <c r="H166" s="154">
        <f>Лист1!M176</f>
        <v>2221489.6</v>
      </c>
      <c r="I166" s="279"/>
      <c r="J166" s="156"/>
      <c r="K166" s="156"/>
      <c r="L166" s="156"/>
      <c r="M166" s="486"/>
    </row>
    <row r="167" spans="1:13" s="487" customFormat="1" ht="30" customHeight="1" x14ac:dyDescent="0.3">
      <c r="A167" s="472" t="s">
        <v>1033</v>
      </c>
      <c r="B167" s="473" t="s">
        <v>1034</v>
      </c>
      <c r="C167" s="153">
        <f t="shared" si="3"/>
        <v>5766847.2000000002</v>
      </c>
      <c r="D167" s="153">
        <f>Лист1!M177</f>
        <v>5766847.2000000002</v>
      </c>
      <c r="E167" s="166"/>
      <c r="F167" s="156"/>
      <c r="G167" s="167"/>
      <c r="H167" s="154"/>
      <c r="I167" s="279"/>
      <c r="J167" s="156"/>
      <c r="K167" s="156"/>
      <c r="L167" s="156"/>
      <c r="M167" s="486"/>
    </row>
    <row r="168" spans="1:13" s="487" customFormat="1" ht="30" customHeight="1" x14ac:dyDescent="0.3">
      <c r="A168" s="472" t="s">
        <v>1995</v>
      </c>
      <c r="B168" s="473" t="s">
        <v>1996</v>
      </c>
      <c r="C168" s="153">
        <f t="shared" si="3"/>
        <v>5765611.7999999998</v>
      </c>
      <c r="D168" s="153">
        <f>Лист1!M178</f>
        <v>5765611.7999999998</v>
      </c>
      <c r="E168" s="166"/>
      <c r="F168" s="156"/>
      <c r="G168" s="167"/>
      <c r="H168" s="154"/>
      <c r="I168" s="279"/>
      <c r="J168" s="156"/>
      <c r="K168" s="156"/>
      <c r="L168" s="156"/>
      <c r="M168" s="486"/>
    </row>
    <row r="169" spans="1:13" s="487" customFormat="1" ht="30" customHeight="1" x14ac:dyDescent="0.3">
      <c r="A169" s="472" t="s">
        <v>1035</v>
      </c>
      <c r="B169" s="473" t="s">
        <v>1036</v>
      </c>
      <c r="C169" s="153">
        <f t="shared" si="3"/>
        <v>1485980.3</v>
      </c>
      <c r="D169" s="153">
        <f>Лист1!M179</f>
        <v>1485980.3</v>
      </c>
      <c r="E169" s="166"/>
      <c r="F169" s="156"/>
      <c r="G169" s="167"/>
      <c r="H169" s="156"/>
      <c r="I169" s="279"/>
      <c r="J169" s="154"/>
      <c r="K169" s="156"/>
      <c r="L169" s="156"/>
      <c r="M169" s="486"/>
    </row>
    <row r="170" spans="1:13" s="487" customFormat="1" ht="30" customHeight="1" x14ac:dyDescent="0.3">
      <c r="A170" s="472" t="s">
        <v>1037</v>
      </c>
      <c r="B170" s="473" t="s">
        <v>1038</v>
      </c>
      <c r="C170" s="153">
        <f t="shared" si="3"/>
        <v>17057579.599999998</v>
      </c>
      <c r="D170" s="153">
        <f>Лист1!M180</f>
        <v>17057579.599999998</v>
      </c>
      <c r="E170" s="166"/>
      <c r="F170" s="156"/>
      <c r="G170" s="167"/>
      <c r="H170" s="154"/>
      <c r="I170" s="279"/>
      <c r="J170" s="156"/>
      <c r="K170" s="156"/>
      <c r="L170" s="156"/>
      <c r="M170" s="486"/>
    </row>
    <row r="171" spans="1:13" s="487" customFormat="1" ht="30" customHeight="1" x14ac:dyDescent="0.3">
      <c r="A171" s="472" t="s">
        <v>1039</v>
      </c>
      <c r="B171" s="473" t="s">
        <v>1040</v>
      </c>
      <c r="C171" s="153">
        <f t="shared" si="3"/>
        <v>7927561.7999999998</v>
      </c>
      <c r="D171" s="153">
        <f>Лист1!M181</f>
        <v>7927561.7999999998</v>
      </c>
      <c r="E171" s="165"/>
      <c r="F171" s="156"/>
      <c r="G171" s="162"/>
      <c r="H171" s="156"/>
      <c r="I171" s="279"/>
      <c r="J171" s="154"/>
      <c r="K171" s="156"/>
      <c r="L171" s="156"/>
      <c r="M171" s="486"/>
    </row>
    <row r="172" spans="1:13" s="487" customFormat="1" ht="30" customHeight="1" x14ac:dyDescent="0.3">
      <c r="A172" s="472" t="s">
        <v>1041</v>
      </c>
      <c r="B172" s="473" t="s">
        <v>1042</v>
      </c>
      <c r="C172" s="153">
        <f t="shared" si="3"/>
        <v>9751012.2000000011</v>
      </c>
      <c r="D172" s="153">
        <f>Лист1!M182</f>
        <v>9751012.2000000011</v>
      </c>
      <c r="E172" s="172"/>
      <c r="F172" s="156"/>
      <c r="G172" s="173"/>
      <c r="H172" s="156"/>
      <c r="I172" s="279"/>
      <c r="J172" s="154"/>
      <c r="K172" s="156"/>
      <c r="L172" s="156"/>
      <c r="M172" s="486"/>
    </row>
    <row r="173" spans="1:13" s="487" customFormat="1" ht="30" customHeight="1" x14ac:dyDescent="0.3">
      <c r="A173" s="472" t="s">
        <v>1043</v>
      </c>
      <c r="B173" s="473" t="s">
        <v>1044</v>
      </c>
      <c r="C173" s="153">
        <f t="shared" si="3"/>
        <v>1198800</v>
      </c>
      <c r="D173" s="153"/>
      <c r="E173" s="166"/>
      <c r="F173" s="156"/>
      <c r="G173" s="167"/>
      <c r="H173" s="156"/>
      <c r="I173" s="314">
        <v>1598.4</v>
      </c>
      <c r="J173" s="154">
        <f>Лист1!M183</f>
        <v>1198800</v>
      </c>
      <c r="K173" s="156"/>
      <c r="L173" s="156"/>
      <c r="M173" s="486"/>
    </row>
    <row r="174" spans="1:13" s="487" customFormat="1" ht="30" customHeight="1" x14ac:dyDescent="0.3">
      <c r="A174" s="472" t="s">
        <v>1045</v>
      </c>
      <c r="B174" s="473" t="s">
        <v>1046</v>
      </c>
      <c r="C174" s="153">
        <f t="shared" si="3"/>
        <v>340333.4</v>
      </c>
      <c r="D174" s="153"/>
      <c r="E174" s="164"/>
      <c r="F174" s="156"/>
      <c r="G174" s="157">
        <v>136.9</v>
      </c>
      <c r="H174" s="154">
        <f>Лист1!M184</f>
        <v>340333.4</v>
      </c>
      <c r="I174" s="279"/>
      <c r="J174" s="156"/>
      <c r="K174" s="156"/>
      <c r="L174" s="156"/>
      <c r="M174" s="486"/>
    </row>
    <row r="175" spans="1:13" s="487" customFormat="1" ht="30" customHeight="1" x14ac:dyDescent="0.3">
      <c r="A175" s="472" t="s">
        <v>1047</v>
      </c>
      <c r="B175" s="473" t="s">
        <v>1048</v>
      </c>
      <c r="C175" s="153">
        <f t="shared" si="3"/>
        <v>621500</v>
      </c>
      <c r="D175" s="153"/>
      <c r="E175" s="165"/>
      <c r="F175" s="156"/>
      <c r="G175" s="167">
        <v>250</v>
      </c>
      <c r="H175" s="154">
        <f>Лист1!M185</f>
        <v>621500</v>
      </c>
      <c r="I175" s="279"/>
      <c r="J175" s="154"/>
      <c r="K175" s="156"/>
      <c r="L175" s="156"/>
      <c r="M175" s="486"/>
    </row>
    <row r="176" spans="1:13" s="487" customFormat="1" ht="30" customHeight="1" x14ac:dyDescent="0.3">
      <c r="A176" s="472" t="s">
        <v>1049</v>
      </c>
      <c r="B176" s="473" t="s">
        <v>1050</v>
      </c>
      <c r="C176" s="153">
        <f t="shared" si="3"/>
        <v>994400</v>
      </c>
      <c r="D176" s="153"/>
      <c r="E176" s="158"/>
      <c r="F176" s="156"/>
      <c r="G176" s="159">
        <v>400</v>
      </c>
      <c r="H176" s="154">
        <f>Лист1!M186</f>
        <v>994400</v>
      </c>
      <c r="I176" s="279"/>
      <c r="J176" s="154"/>
      <c r="K176" s="156"/>
      <c r="L176" s="156"/>
      <c r="M176" s="486"/>
    </row>
    <row r="177" spans="1:13" s="487" customFormat="1" ht="30" customHeight="1" x14ac:dyDescent="0.3">
      <c r="A177" s="472" t="s">
        <v>1051</v>
      </c>
      <c r="B177" s="473" t="s">
        <v>1052</v>
      </c>
      <c r="C177" s="153">
        <f t="shared" si="3"/>
        <v>994400</v>
      </c>
      <c r="D177" s="153"/>
      <c r="E177" s="158"/>
      <c r="F177" s="156"/>
      <c r="G177" s="159">
        <v>400</v>
      </c>
      <c r="H177" s="154">
        <f>Лист1!M187</f>
        <v>994400</v>
      </c>
      <c r="I177" s="279"/>
      <c r="J177" s="154"/>
      <c r="K177" s="156"/>
      <c r="L177" s="156"/>
      <c r="M177" s="486"/>
    </row>
    <row r="178" spans="1:13" s="487" customFormat="1" ht="30" customHeight="1" x14ac:dyDescent="0.3">
      <c r="A178" s="472" t="s">
        <v>1053</v>
      </c>
      <c r="B178" s="473" t="s">
        <v>1054</v>
      </c>
      <c r="C178" s="153">
        <f t="shared" si="3"/>
        <v>936973.39999999991</v>
      </c>
      <c r="D178" s="153"/>
      <c r="E178" s="158"/>
      <c r="F178" s="156"/>
      <c r="G178" s="159">
        <v>376.9</v>
      </c>
      <c r="H178" s="154">
        <f>Лист1!M188</f>
        <v>936973.39999999991</v>
      </c>
      <c r="I178" s="279"/>
      <c r="J178" s="154"/>
      <c r="K178" s="156"/>
      <c r="L178" s="156"/>
      <c r="M178" s="486"/>
    </row>
    <row r="179" spans="1:13" s="487" customFormat="1" ht="30" customHeight="1" x14ac:dyDescent="0.3">
      <c r="A179" s="472" t="s">
        <v>1055</v>
      </c>
      <c r="B179" s="473" t="s">
        <v>1056</v>
      </c>
      <c r="C179" s="153">
        <f t="shared" si="3"/>
        <v>994400</v>
      </c>
      <c r="D179" s="153"/>
      <c r="E179" s="164"/>
      <c r="F179" s="156"/>
      <c r="G179" s="157">
        <v>400</v>
      </c>
      <c r="H179" s="154">
        <f>Лист1!M189</f>
        <v>994400</v>
      </c>
      <c r="I179" s="279"/>
      <c r="J179" s="154"/>
      <c r="K179" s="156"/>
      <c r="L179" s="156"/>
      <c r="M179" s="486"/>
    </row>
    <row r="180" spans="1:13" s="487" customFormat="1" ht="30" customHeight="1" x14ac:dyDescent="0.3">
      <c r="A180" s="472" t="s">
        <v>1057</v>
      </c>
      <c r="B180" s="473" t="s">
        <v>1058</v>
      </c>
      <c r="C180" s="153">
        <f t="shared" si="3"/>
        <v>7248503.6000000006</v>
      </c>
      <c r="D180" s="153">
        <f>Лист1!M190</f>
        <v>7248503.6000000006</v>
      </c>
      <c r="E180" s="165"/>
      <c r="F180" s="156"/>
      <c r="G180" s="157"/>
      <c r="H180" s="154"/>
      <c r="I180" s="279"/>
      <c r="J180" s="154"/>
      <c r="K180" s="156"/>
      <c r="L180" s="156"/>
      <c r="M180" s="486"/>
    </row>
    <row r="181" spans="1:13" s="487" customFormat="1" ht="30" customHeight="1" x14ac:dyDescent="0.3">
      <c r="A181" s="472" t="s">
        <v>1059</v>
      </c>
      <c r="B181" s="473" t="s">
        <v>1060</v>
      </c>
      <c r="C181" s="153">
        <f t="shared" si="3"/>
        <v>11393682.4</v>
      </c>
      <c r="D181" s="153">
        <f>Лист1!M191</f>
        <v>11393682.4</v>
      </c>
      <c r="E181" s="165"/>
      <c r="F181" s="156"/>
      <c r="G181" s="157"/>
      <c r="H181" s="154"/>
      <c r="I181" s="279"/>
      <c r="J181" s="154"/>
      <c r="K181" s="156"/>
      <c r="L181" s="156"/>
      <c r="M181" s="486"/>
    </row>
    <row r="182" spans="1:13" s="487" customFormat="1" ht="30" customHeight="1" x14ac:dyDescent="0.3">
      <c r="A182" s="472" t="s">
        <v>1061</v>
      </c>
      <c r="B182" s="473" t="s">
        <v>1062</v>
      </c>
      <c r="C182" s="153">
        <f t="shared" si="3"/>
        <v>876650</v>
      </c>
      <c r="D182" s="153"/>
      <c r="E182" s="165"/>
      <c r="F182" s="156"/>
      <c r="G182" s="162"/>
      <c r="H182" s="154"/>
      <c r="I182" s="314">
        <v>445</v>
      </c>
      <c r="J182" s="154">
        <f>Лист1!M192</f>
        <v>876650</v>
      </c>
      <c r="K182" s="156"/>
      <c r="L182" s="156"/>
      <c r="M182" s="486"/>
    </row>
    <row r="183" spans="1:13" s="487" customFormat="1" ht="30" customHeight="1" x14ac:dyDescent="0.3">
      <c r="A183" s="472" t="s">
        <v>1063</v>
      </c>
      <c r="B183" s="473" t="s">
        <v>1064</v>
      </c>
      <c r="C183" s="153">
        <f t="shared" si="3"/>
        <v>8060779.1000000006</v>
      </c>
      <c r="D183" s="153">
        <f>Лист1!M193</f>
        <v>8060779.1000000006</v>
      </c>
      <c r="E183" s="165"/>
      <c r="F183" s="156"/>
      <c r="G183" s="157"/>
      <c r="H183" s="154"/>
      <c r="I183" s="279"/>
      <c r="J183" s="154"/>
      <c r="K183" s="156"/>
      <c r="L183" s="156"/>
      <c r="M183" s="486"/>
    </row>
    <row r="184" spans="1:13" s="487" customFormat="1" ht="30" customHeight="1" x14ac:dyDescent="0.3">
      <c r="A184" s="472" t="s">
        <v>1065</v>
      </c>
      <c r="B184" s="473" t="s">
        <v>1066</v>
      </c>
      <c r="C184" s="153">
        <f t="shared" si="3"/>
        <v>1096326</v>
      </c>
      <c r="D184" s="153"/>
      <c r="E184" s="165"/>
      <c r="F184" s="156"/>
      <c r="G184" s="157">
        <v>441</v>
      </c>
      <c r="H184" s="154">
        <f>Лист1!M194</f>
        <v>1096326</v>
      </c>
      <c r="I184" s="279"/>
      <c r="J184" s="154"/>
      <c r="K184" s="156"/>
      <c r="L184" s="156"/>
      <c r="M184" s="486"/>
    </row>
    <row r="185" spans="1:13" s="487" customFormat="1" ht="30" customHeight="1" x14ac:dyDescent="0.3">
      <c r="A185" s="472" t="s">
        <v>1067</v>
      </c>
      <c r="B185" s="473" t="s">
        <v>1068</v>
      </c>
      <c r="C185" s="153">
        <f t="shared" si="3"/>
        <v>2762972.1</v>
      </c>
      <c r="D185" s="153">
        <f>Лист1!M195</f>
        <v>2762972.1</v>
      </c>
      <c r="E185" s="160"/>
      <c r="F185" s="156"/>
      <c r="G185" s="157"/>
      <c r="H185" s="154"/>
      <c r="I185" s="279"/>
      <c r="J185" s="154"/>
      <c r="K185" s="156"/>
      <c r="L185" s="156"/>
      <c r="M185" s="486"/>
    </row>
    <row r="186" spans="1:13" s="487" customFormat="1" ht="30" customHeight="1" x14ac:dyDescent="0.3">
      <c r="A186" s="472" t="s">
        <v>1069</v>
      </c>
      <c r="B186" s="473" t="s">
        <v>1070</v>
      </c>
      <c r="C186" s="153">
        <f t="shared" si="3"/>
        <v>2426325.6</v>
      </c>
      <c r="D186" s="153">
        <f>Лист1!M196</f>
        <v>2426325.6</v>
      </c>
      <c r="E186" s="160"/>
      <c r="F186" s="156"/>
      <c r="G186" s="157"/>
      <c r="H186" s="154"/>
      <c r="I186" s="279"/>
      <c r="J186" s="154"/>
      <c r="K186" s="156"/>
      <c r="L186" s="156"/>
      <c r="M186" s="486"/>
    </row>
    <row r="187" spans="1:13" s="487" customFormat="1" ht="30" customHeight="1" x14ac:dyDescent="0.3">
      <c r="A187" s="472" t="s">
        <v>1071</v>
      </c>
      <c r="B187" s="473" t="s">
        <v>1072</v>
      </c>
      <c r="C187" s="153">
        <f t="shared" si="3"/>
        <v>6512411.1000000006</v>
      </c>
      <c r="D187" s="153">
        <f>Лист1!M197</f>
        <v>6512411.1000000006</v>
      </c>
      <c r="E187" s="160"/>
      <c r="F187" s="156"/>
      <c r="G187" s="157"/>
      <c r="H187" s="154"/>
      <c r="I187" s="279"/>
      <c r="J187" s="156"/>
      <c r="K187" s="156"/>
      <c r="L187" s="156"/>
      <c r="M187" s="486"/>
    </row>
    <row r="188" spans="1:13" s="487" customFormat="1" ht="30" customHeight="1" x14ac:dyDescent="0.3">
      <c r="A188" s="472" t="s">
        <v>1073</v>
      </c>
      <c r="B188" s="473" t="s">
        <v>1074</v>
      </c>
      <c r="C188" s="153">
        <f t="shared" si="3"/>
        <v>1031559</v>
      </c>
      <c r="D188" s="153">
        <f>Лист1!M198</f>
        <v>1031559</v>
      </c>
      <c r="E188" s="160"/>
      <c r="F188" s="156"/>
      <c r="G188" s="157"/>
      <c r="H188" s="154"/>
      <c r="I188" s="279"/>
      <c r="J188" s="154"/>
      <c r="K188" s="156"/>
      <c r="L188" s="156"/>
      <c r="M188" s="486"/>
    </row>
    <row r="189" spans="1:13" s="487" customFormat="1" ht="30" customHeight="1" x14ac:dyDescent="0.3">
      <c r="A189" s="472" t="s">
        <v>1075</v>
      </c>
      <c r="B189" s="473" t="s">
        <v>1076</v>
      </c>
      <c r="C189" s="153">
        <f t="shared" si="3"/>
        <v>7378920.6599999992</v>
      </c>
      <c r="D189" s="153">
        <f>Лист1!M199</f>
        <v>7378920.6599999992</v>
      </c>
      <c r="E189" s="165"/>
      <c r="F189" s="156"/>
      <c r="G189" s="162"/>
      <c r="H189" s="154"/>
      <c r="I189" s="279"/>
      <c r="J189" s="156"/>
      <c r="K189" s="156"/>
      <c r="L189" s="156"/>
      <c r="M189" s="486"/>
    </row>
    <row r="190" spans="1:13" s="487" customFormat="1" ht="30" customHeight="1" x14ac:dyDescent="0.3">
      <c r="A190" s="472" t="s">
        <v>1077</v>
      </c>
      <c r="B190" s="473" t="s">
        <v>1078</v>
      </c>
      <c r="C190" s="153">
        <f t="shared" si="3"/>
        <v>5336310.3</v>
      </c>
      <c r="D190" s="153">
        <f>Лист1!M200</f>
        <v>5336310.3</v>
      </c>
      <c r="E190" s="164"/>
      <c r="F190" s="156"/>
      <c r="G190" s="157"/>
      <c r="H190" s="156"/>
      <c r="I190" s="279"/>
      <c r="J190" s="156"/>
      <c r="K190" s="156"/>
      <c r="L190" s="156"/>
      <c r="M190" s="486"/>
    </row>
    <row r="191" spans="1:13" s="487" customFormat="1" ht="30" customHeight="1" x14ac:dyDescent="0.3">
      <c r="A191" s="472" t="s">
        <v>1079</v>
      </c>
      <c r="B191" s="473" t="s">
        <v>1080</v>
      </c>
      <c r="C191" s="153">
        <f t="shared" si="3"/>
        <v>1001291.7000000001</v>
      </c>
      <c r="D191" s="153">
        <f>Лист1!M201</f>
        <v>1001291.7000000001</v>
      </c>
      <c r="E191" s="164"/>
      <c r="F191" s="156"/>
      <c r="G191" s="174"/>
      <c r="H191" s="156"/>
      <c r="I191" s="279"/>
      <c r="J191" s="154"/>
      <c r="K191" s="154"/>
      <c r="L191" s="154"/>
      <c r="M191" s="486"/>
    </row>
    <row r="192" spans="1:13" s="487" customFormat="1" ht="30" customHeight="1" x14ac:dyDescent="0.3">
      <c r="A192" s="472" t="s">
        <v>1081</v>
      </c>
      <c r="B192" s="473" t="s">
        <v>1082</v>
      </c>
      <c r="C192" s="153">
        <f t="shared" si="3"/>
        <v>1028340</v>
      </c>
      <c r="D192" s="153"/>
      <c r="E192" s="165"/>
      <c r="F192" s="156"/>
      <c r="G192" s="157"/>
      <c r="H192" s="154"/>
      <c r="I192" s="279">
        <v>522</v>
      </c>
      <c r="J192" s="154">
        <f>Лист1!M202</f>
        <v>1028340</v>
      </c>
      <c r="K192" s="156"/>
      <c r="L192" s="156"/>
      <c r="M192" s="486"/>
    </row>
    <row r="193" spans="1:13" s="487" customFormat="1" ht="30" customHeight="1" x14ac:dyDescent="0.3">
      <c r="A193" s="472" t="s">
        <v>1083</v>
      </c>
      <c r="B193" s="473" t="s">
        <v>1084</v>
      </c>
      <c r="C193" s="153">
        <f t="shared" si="3"/>
        <v>2670934.8000000003</v>
      </c>
      <c r="D193" s="153">
        <f>Лист1!M203</f>
        <v>2670934.8000000003</v>
      </c>
      <c r="E193" s="165"/>
      <c r="F193" s="156"/>
      <c r="G193" s="162"/>
      <c r="H193" s="154"/>
      <c r="I193" s="279"/>
      <c r="J193" s="156"/>
      <c r="K193" s="156"/>
      <c r="L193" s="156"/>
      <c r="M193" s="486"/>
    </row>
    <row r="194" spans="1:13" s="487" customFormat="1" ht="30" customHeight="1" x14ac:dyDescent="0.3">
      <c r="A194" s="472" t="s">
        <v>1085</v>
      </c>
      <c r="B194" s="473" t="s">
        <v>1086</v>
      </c>
      <c r="C194" s="153">
        <f t="shared" si="3"/>
        <v>7687894.2000000002</v>
      </c>
      <c r="D194" s="153">
        <f>Лист1!M204</f>
        <v>7687894.2000000002</v>
      </c>
      <c r="E194" s="165"/>
      <c r="F194" s="156"/>
      <c r="G194" s="162"/>
      <c r="H194" s="156"/>
      <c r="I194" s="279"/>
      <c r="J194" s="156"/>
      <c r="K194" s="156"/>
      <c r="L194" s="156"/>
      <c r="M194" s="486"/>
    </row>
    <row r="195" spans="1:13" s="487" customFormat="1" ht="30" customHeight="1" x14ac:dyDescent="0.3">
      <c r="A195" s="472" t="s">
        <v>1087</v>
      </c>
      <c r="B195" s="473" t="s">
        <v>1088</v>
      </c>
      <c r="C195" s="153">
        <f t="shared" si="3"/>
        <v>11110364</v>
      </c>
      <c r="D195" s="153">
        <f>Лист1!M205</f>
        <v>11110364</v>
      </c>
      <c r="E195" s="165"/>
      <c r="F195" s="156"/>
      <c r="G195" s="157"/>
      <c r="H195" s="154"/>
      <c r="I195" s="279"/>
      <c r="J195" s="156"/>
      <c r="K195" s="156"/>
      <c r="L195" s="156"/>
      <c r="M195" s="486"/>
    </row>
    <row r="196" spans="1:13" s="487" customFormat="1" ht="30" customHeight="1" x14ac:dyDescent="0.3">
      <c r="A196" s="472" t="s">
        <v>1089</v>
      </c>
      <c r="B196" s="473" t="s">
        <v>1090</v>
      </c>
      <c r="C196" s="153">
        <f t="shared" si="3"/>
        <v>9180669.2000000011</v>
      </c>
      <c r="D196" s="153">
        <f>Лист1!M206</f>
        <v>9180669.2000000011</v>
      </c>
      <c r="E196" s="158"/>
      <c r="F196" s="156"/>
      <c r="G196" s="159"/>
      <c r="H196" s="156"/>
      <c r="I196" s="279"/>
      <c r="J196" s="156"/>
      <c r="K196" s="156"/>
      <c r="L196" s="156"/>
      <c r="M196" s="486"/>
    </row>
    <row r="197" spans="1:13" s="487" customFormat="1" ht="30" customHeight="1" x14ac:dyDescent="0.3">
      <c r="A197" s="472" t="s">
        <v>1091</v>
      </c>
      <c r="B197" s="473" t="s">
        <v>1092</v>
      </c>
      <c r="C197" s="153">
        <f t="shared" si="3"/>
        <v>2202596</v>
      </c>
      <c r="D197" s="153"/>
      <c r="E197" s="158"/>
      <c r="F197" s="156"/>
      <c r="G197" s="159">
        <v>886</v>
      </c>
      <c r="H197" s="154">
        <f>Лист1!M207</f>
        <v>2202596</v>
      </c>
      <c r="I197" s="279"/>
      <c r="J197" s="154"/>
      <c r="K197" s="156"/>
      <c r="L197" s="156"/>
      <c r="M197" s="486"/>
    </row>
    <row r="198" spans="1:13" s="487" customFormat="1" ht="39.950000000000003" customHeight="1" x14ac:dyDescent="0.3">
      <c r="A198" s="472" t="s">
        <v>1093</v>
      </c>
      <c r="B198" s="473" t="s">
        <v>1094</v>
      </c>
      <c r="C198" s="153">
        <f t="shared" si="3"/>
        <v>2167792</v>
      </c>
      <c r="D198" s="153"/>
      <c r="E198" s="175"/>
      <c r="F198" s="156"/>
      <c r="G198" s="167">
        <v>872</v>
      </c>
      <c r="H198" s="154">
        <f>Лист1!M208</f>
        <v>2167792</v>
      </c>
      <c r="I198" s="279"/>
      <c r="J198" s="154"/>
      <c r="K198" s="156"/>
      <c r="L198" s="156"/>
      <c r="M198" s="486"/>
    </row>
    <row r="199" spans="1:13" s="487" customFormat="1" ht="30" customHeight="1" x14ac:dyDescent="0.3">
      <c r="A199" s="472" t="s">
        <v>1095</v>
      </c>
      <c r="B199" s="473" t="s">
        <v>1096</v>
      </c>
      <c r="C199" s="153">
        <f t="shared" si="3"/>
        <v>2620244</v>
      </c>
      <c r="D199" s="153"/>
      <c r="E199" s="158"/>
      <c r="F199" s="156"/>
      <c r="G199" s="159">
        <v>1054</v>
      </c>
      <c r="H199" s="154">
        <f>Лист1!M209</f>
        <v>2620244</v>
      </c>
      <c r="I199" s="279"/>
      <c r="J199" s="156"/>
      <c r="K199" s="156"/>
      <c r="L199" s="156"/>
      <c r="M199" s="486"/>
    </row>
    <row r="200" spans="1:13" s="487" customFormat="1" ht="30" customHeight="1" x14ac:dyDescent="0.3">
      <c r="A200" s="472" t="s">
        <v>1097</v>
      </c>
      <c r="B200" s="473" t="s">
        <v>1098</v>
      </c>
      <c r="C200" s="153">
        <f t="shared" ref="C200:C263" si="4">SUM(D200,F200,H200,J200,L200)</f>
        <v>2896395.3000000003</v>
      </c>
      <c r="D200" s="153">
        <f>Лист1!M210</f>
        <v>2896395.3000000003</v>
      </c>
      <c r="E200" s="164"/>
      <c r="F200" s="156"/>
      <c r="G200" s="157"/>
      <c r="H200" s="154"/>
      <c r="I200" s="279"/>
      <c r="J200" s="154"/>
      <c r="K200" s="156"/>
      <c r="L200" s="156"/>
      <c r="M200" s="486"/>
    </row>
    <row r="201" spans="1:13" s="487" customFormat="1" ht="30" customHeight="1" x14ac:dyDescent="0.3">
      <c r="A201" s="472" t="s">
        <v>1099</v>
      </c>
      <c r="B201" s="473" t="s">
        <v>1100</v>
      </c>
      <c r="C201" s="153">
        <f t="shared" si="4"/>
        <v>913875</v>
      </c>
      <c r="D201" s="153"/>
      <c r="E201" s="155"/>
      <c r="F201" s="156"/>
      <c r="G201" s="157"/>
      <c r="H201" s="154"/>
      <c r="I201" s="279">
        <v>1218.5</v>
      </c>
      <c r="J201" s="154">
        <f>Лист1!M211</f>
        <v>913875</v>
      </c>
      <c r="K201" s="156"/>
      <c r="L201" s="156"/>
      <c r="M201" s="486"/>
    </row>
    <row r="202" spans="1:13" s="487" customFormat="1" ht="30" customHeight="1" x14ac:dyDescent="0.3">
      <c r="A202" s="472" t="s">
        <v>1101</v>
      </c>
      <c r="B202" s="473" t="s">
        <v>1102</v>
      </c>
      <c r="C202" s="153">
        <f t="shared" si="4"/>
        <v>1793183.1030999999</v>
      </c>
      <c r="D202" s="153"/>
      <c r="E202" s="155"/>
      <c r="F202" s="156"/>
      <c r="G202" s="157"/>
      <c r="H202" s="154"/>
      <c r="I202" s="279">
        <v>910.24522999999999</v>
      </c>
      <c r="J202" s="154">
        <f>Лист1!M212</f>
        <v>1793183.1030999999</v>
      </c>
      <c r="K202" s="156"/>
      <c r="L202" s="156"/>
      <c r="M202" s="486"/>
    </row>
    <row r="203" spans="1:13" s="487" customFormat="1" ht="30" customHeight="1" x14ac:dyDescent="0.3">
      <c r="A203" s="472" t="s">
        <v>1103</v>
      </c>
      <c r="B203" s="473" t="s">
        <v>1104</v>
      </c>
      <c r="C203" s="153">
        <f t="shared" si="4"/>
        <v>825600.60000000009</v>
      </c>
      <c r="D203" s="153"/>
      <c r="E203" s="158"/>
      <c r="F203" s="156"/>
      <c r="G203" s="157">
        <v>332.1</v>
      </c>
      <c r="H203" s="154">
        <f>Лист1!M213</f>
        <v>825600.60000000009</v>
      </c>
      <c r="I203" s="279"/>
      <c r="J203" s="156"/>
      <c r="K203" s="156"/>
      <c r="L203" s="156"/>
      <c r="M203" s="486"/>
    </row>
    <row r="204" spans="1:13" s="487" customFormat="1" ht="30" customHeight="1" x14ac:dyDescent="0.3">
      <c r="A204" s="472" t="s">
        <v>1105</v>
      </c>
      <c r="B204" s="473" t="s">
        <v>1106</v>
      </c>
      <c r="C204" s="153">
        <f t="shared" si="4"/>
        <v>11270760.1</v>
      </c>
      <c r="D204" s="153">
        <f>Лист1!M214</f>
        <v>11270760.1</v>
      </c>
      <c r="E204" s="166"/>
      <c r="F204" s="156"/>
      <c r="G204" s="157"/>
      <c r="H204" s="154"/>
      <c r="I204" s="314"/>
      <c r="J204" s="274"/>
      <c r="K204" s="156"/>
      <c r="L204" s="156"/>
      <c r="M204" s="486"/>
    </row>
    <row r="205" spans="1:13" s="487" customFormat="1" ht="30" customHeight="1" x14ac:dyDescent="0.3">
      <c r="A205" s="472" t="s">
        <v>1107</v>
      </c>
      <c r="B205" s="473" t="s">
        <v>1108</v>
      </c>
      <c r="C205" s="153">
        <f t="shared" si="4"/>
        <v>1260800</v>
      </c>
      <c r="D205" s="153"/>
      <c r="E205" s="165"/>
      <c r="F205" s="156"/>
      <c r="G205" s="162"/>
      <c r="H205" s="154"/>
      <c r="I205" s="279">
        <v>640</v>
      </c>
      <c r="J205" s="154">
        <f>Лист1!M215</f>
        <v>1260800</v>
      </c>
      <c r="K205" s="156"/>
      <c r="L205" s="156"/>
      <c r="M205" s="486"/>
    </row>
    <row r="206" spans="1:13" s="487" customFormat="1" ht="30" customHeight="1" x14ac:dyDescent="0.3">
      <c r="A206" s="472" t="s">
        <v>1109</v>
      </c>
      <c r="B206" s="473" t="s">
        <v>1110</v>
      </c>
      <c r="C206" s="153">
        <f t="shared" si="4"/>
        <v>1379730</v>
      </c>
      <c r="D206" s="153"/>
      <c r="E206" s="165"/>
      <c r="F206" s="156"/>
      <c r="G206" s="157">
        <v>555</v>
      </c>
      <c r="H206" s="154">
        <f>Лист1!M216</f>
        <v>1379730</v>
      </c>
      <c r="I206" s="279"/>
      <c r="J206" s="156"/>
      <c r="K206" s="156"/>
      <c r="L206" s="156"/>
      <c r="M206" s="486"/>
    </row>
    <row r="207" spans="1:13" s="487" customFormat="1" ht="30" customHeight="1" x14ac:dyDescent="0.3">
      <c r="A207" s="472" t="s">
        <v>1111</v>
      </c>
      <c r="B207" s="473" t="s">
        <v>1112</v>
      </c>
      <c r="C207" s="153">
        <f t="shared" si="4"/>
        <v>1350909.9000000001</v>
      </c>
      <c r="D207" s="153">
        <f>Лист1!M217</f>
        <v>1350909.9000000001</v>
      </c>
      <c r="E207" s="165"/>
      <c r="F207" s="156"/>
      <c r="G207" s="157"/>
      <c r="H207" s="154"/>
      <c r="I207" s="279"/>
      <c r="J207" s="156"/>
      <c r="K207" s="156"/>
      <c r="L207" s="156"/>
      <c r="M207" s="486"/>
    </row>
    <row r="208" spans="1:13" s="487" customFormat="1" ht="30" customHeight="1" x14ac:dyDescent="0.3">
      <c r="A208" s="472" t="s">
        <v>1997</v>
      </c>
      <c r="B208" s="473" t="s">
        <v>1998</v>
      </c>
      <c r="C208" s="153">
        <f t="shared" si="4"/>
        <v>497200</v>
      </c>
      <c r="D208" s="153"/>
      <c r="E208" s="165"/>
      <c r="F208" s="156"/>
      <c r="G208" s="321">
        <v>200</v>
      </c>
      <c r="H208" s="154">
        <f>Лист1!M218</f>
        <v>497200</v>
      </c>
      <c r="I208" s="279"/>
      <c r="J208" s="156"/>
      <c r="K208" s="156"/>
      <c r="L208" s="156"/>
      <c r="M208" s="486"/>
    </row>
    <row r="209" spans="1:13" s="487" customFormat="1" ht="30" customHeight="1" x14ac:dyDescent="0.3">
      <c r="A209" s="472" t="s">
        <v>1999</v>
      </c>
      <c r="B209" s="473" t="s">
        <v>2000</v>
      </c>
      <c r="C209" s="153">
        <f t="shared" si="4"/>
        <v>497200</v>
      </c>
      <c r="D209" s="153"/>
      <c r="E209" s="165"/>
      <c r="F209" s="156"/>
      <c r="G209" s="321">
        <v>200</v>
      </c>
      <c r="H209" s="154">
        <f>Лист1!M219</f>
        <v>497200</v>
      </c>
      <c r="I209" s="279"/>
      <c r="J209" s="156"/>
      <c r="K209" s="156"/>
      <c r="L209" s="156"/>
      <c r="M209" s="486"/>
    </row>
    <row r="210" spans="1:13" s="487" customFormat="1" ht="30" customHeight="1" x14ac:dyDescent="0.3">
      <c r="A210" s="472" t="s">
        <v>1113</v>
      </c>
      <c r="B210" s="473" t="s">
        <v>1114</v>
      </c>
      <c r="C210" s="153">
        <f t="shared" si="4"/>
        <v>6524640</v>
      </c>
      <c r="D210" s="153"/>
      <c r="E210" s="158"/>
      <c r="F210" s="156"/>
      <c r="G210" s="157"/>
      <c r="H210" s="154"/>
      <c r="I210" s="279">
        <v>3312</v>
      </c>
      <c r="J210" s="154">
        <f>Лист1!M220</f>
        <v>6524640</v>
      </c>
      <c r="K210" s="156"/>
      <c r="L210" s="156"/>
      <c r="M210" s="486"/>
    </row>
    <row r="211" spans="1:13" s="487" customFormat="1" ht="30" customHeight="1" x14ac:dyDescent="0.3">
      <c r="A211" s="472" t="s">
        <v>1115</v>
      </c>
      <c r="B211" s="473" t="s">
        <v>1116</v>
      </c>
      <c r="C211" s="153">
        <f t="shared" si="4"/>
        <v>1999008</v>
      </c>
      <c r="D211" s="153"/>
      <c r="E211" s="155"/>
      <c r="F211" s="156"/>
      <c r="G211" s="157">
        <v>1262</v>
      </c>
      <c r="H211" s="154">
        <f>Лист1!M221</f>
        <v>1999008</v>
      </c>
      <c r="I211" s="279"/>
      <c r="J211" s="156"/>
      <c r="K211" s="156"/>
      <c r="L211" s="156"/>
      <c r="M211" s="486"/>
    </row>
    <row r="212" spans="1:13" s="487" customFormat="1" ht="30" customHeight="1" x14ac:dyDescent="0.3">
      <c r="A212" s="472" t="s">
        <v>1117</v>
      </c>
      <c r="B212" s="473" t="s">
        <v>1118</v>
      </c>
      <c r="C212" s="153">
        <f t="shared" si="4"/>
        <v>3600000</v>
      </c>
      <c r="D212" s="153"/>
      <c r="E212" s="165">
        <v>2</v>
      </c>
      <c r="F212" s="154">
        <f>Лист1!M222</f>
        <v>3600000</v>
      </c>
      <c r="G212" s="159"/>
      <c r="H212" s="154"/>
      <c r="I212" s="279"/>
      <c r="J212" s="156"/>
      <c r="K212" s="156"/>
      <c r="L212" s="156"/>
      <c r="M212" s="486"/>
    </row>
    <row r="213" spans="1:13" s="487" customFormat="1" ht="30" customHeight="1" x14ac:dyDescent="0.3">
      <c r="A213" s="472" t="s">
        <v>1119</v>
      </c>
      <c r="B213" s="473" t="s">
        <v>1120</v>
      </c>
      <c r="C213" s="153">
        <f t="shared" si="4"/>
        <v>5839614</v>
      </c>
      <c r="D213" s="153"/>
      <c r="E213" s="165"/>
      <c r="F213" s="156"/>
      <c r="G213" s="157">
        <v>2349</v>
      </c>
      <c r="H213" s="154">
        <f>Лист1!M223</f>
        <v>5839614</v>
      </c>
      <c r="I213" s="279"/>
      <c r="J213" s="156"/>
      <c r="K213" s="156"/>
      <c r="L213" s="156"/>
      <c r="M213" s="486"/>
    </row>
    <row r="214" spans="1:13" s="487" customFormat="1" ht="30" customHeight="1" x14ac:dyDescent="0.3">
      <c r="A214" s="472" t="s">
        <v>1121</v>
      </c>
      <c r="B214" s="473" t="s">
        <v>1122</v>
      </c>
      <c r="C214" s="153">
        <f t="shared" si="4"/>
        <v>1619877.6</v>
      </c>
      <c r="D214" s="153"/>
      <c r="E214" s="160"/>
      <c r="F214" s="156"/>
      <c r="G214" s="167">
        <v>651.6</v>
      </c>
      <c r="H214" s="154">
        <f>Лист1!M224</f>
        <v>1619877.6</v>
      </c>
      <c r="I214" s="279"/>
      <c r="J214" s="154"/>
      <c r="K214" s="156"/>
      <c r="L214" s="156"/>
      <c r="M214" s="486"/>
    </row>
    <row r="215" spans="1:13" s="487" customFormat="1" ht="30" customHeight="1" x14ac:dyDescent="0.3">
      <c r="A215" s="472" t="s">
        <v>1123</v>
      </c>
      <c r="B215" s="473" t="s">
        <v>1124</v>
      </c>
      <c r="C215" s="153">
        <f t="shared" si="4"/>
        <v>2560580</v>
      </c>
      <c r="D215" s="153"/>
      <c r="E215" s="160"/>
      <c r="F215" s="156"/>
      <c r="G215" s="167">
        <v>1030</v>
      </c>
      <c r="H215" s="154">
        <f>Лист1!M225</f>
        <v>2560580</v>
      </c>
      <c r="I215" s="279"/>
      <c r="J215" s="154"/>
      <c r="K215" s="156"/>
      <c r="L215" s="156"/>
      <c r="M215" s="486"/>
    </row>
    <row r="216" spans="1:13" s="487" customFormat="1" ht="30" customHeight="1" x14ac:dyDescent="0.3">
      <c r="A216" s="472" t="s">
        <v>1125</v>
      </c>
      <c r="B216" s="473" t="s">
        <v>1126</v>
      </c>
      <c r="C216" s="153">
        <f t="shared" si="4"/>
        <v>882757</v>
      </c>
      <c r="D216" s="153"/>
      <c r="E216" s="164"/>
      <c r="F216" s="156"/>
      <c r="G216" s="157"/>
      <c r="H216" s="154"/>
      <c r="I216" s="154">
        <v>448.1</v>
      </c>
      <c r="J216" s="154">
        <f>Лист1!M226</f>
        <v>882757</v>
      </c>
      <c r="K216" s="156"/>
      <c r="L216" s="156"/>
      <c r="M216" s="486"/>
    </row>
    <row r="217" spans="1:13" s="487" customFormat="1" ht="30" customHeight="1" x14ac:dyDescent="0.3">
      <c r="A217" s="472" t="s">
        <v>2001</v>
      </c>
      <c r="B217" s="473" t="s">
        <v>2002</v>
      </c>
      <c r="C217" s="153">
        <f t="shared" si="4"/>
        <v>1311552</v>
      </c>
      <c r="D217" s="153"/>
      <c r="E217" s="164"/>
      <c r="F217" s="156"/>
      <c r="G217" s="321">
        <v>828</v>
      </c>
      <c r="H217" s="154">
        <f>Лист1!M227</f>
        <v>1311552</v>
      </c>
      <c r="I217" s="154"/>
      <c r="J217" s="154"/>
      <c r="K217" s="156"/>
      <c r="L217" s="156"/>
      <c r="M217" s="486"/>
    </row>
    <row r="218" spans="1:13" s="487" customFormat="1" ht="30" customHeight="1" x14ac:dyDescent="0.3">
      <c r="A218" s="472" t="s">
        <v>1127</v>
      </c>
      <c r="B218" s="473" t="s">
        <v>1128</v>
      </c>
      <c r="C218" s="153">
        <f t="shared" si="4"/>
        <v>356824.7</v>
      </c>
      <c r="D218" s="153">
        <f>Лист1!M228</f>
        <v>356824.7</v>
      </c>
      <c r="E218" s="164"/>
      <c r="F218" s="156"/>
      <c r="G218" s="157"/>
      <c r="H218" s="154"/>
      <c r="I218" s="279"/>
      <c r="J218" s="154"/>
      <c r="K218" s="156"/>
      <c r="L218" s="156"/>
      <c r="M218" s="486"/>
    </row>
    <row r="219" spans="1:13" s="487" customFormat="1" ht="30" customHeight="1" x14ac:dyDescent="0.3">
      <c r="A219" s="472" t="s">
        <v>1129</v>
      </c>
      <c r="B219" s="473" t="s">
        <v>1130</v>
      </c>
      <c r="C219" s="153">
        <f t="shared" si="4"/>
        <v>985000</v>
      </c>
      <c r="D219" s="153"/>
      <c r="E219" s="166"/>
      <c r="F219" s="156"/>
      <c r="G219" s="167"/>
      <c r="H219" s="156"/>
      <c r="I219" s="279">
        <v>500</v>
      </c>
      <c r="J219" s="154">
        <f>Лист1!M229</f>
        <v>985000</v>
      </c>
      <c r="K219" s="156"/>
      <c r="L219" s="156"/>
      <c r="M219" s="486"/>
    </row>
    <row r="220" spans="1:13" s="487" customFormat="1" ht="30" customHeight="1" x14ac:dyDescent="0.3">
      <c r="A220" s="472" t="s">
        <v>1131</v>
      </c>
      <c r="B220" s="473" t="s">
        <v>1132</v>
      </c>
      <c r="C220" s="153">
        <f t="shared" si="4"/>
        <v>1465680</v>
      </c>
      <c r="D220" s="153"/>
      <c r="E220" s="164"/>
      <c r="F220" s="156"/>
      <c r="G220" s="157"/>
      <c r="H220" s="154"/>
      <c r="I220" s="279">
        <v>744</v>
      </c>
      <c r="J220" s="154">
        <f>Лист1!M230</f>
        <v>1465680</v>
      </c>
      <c r="K220" s="156"/>
      <c r="L220" s="156"/>
      <c r="M220" s="486"/>
    </row>
    <row r="221" spans="1:13" s="487" customFormat="1" ht="30" customHeight="1" x14ac:dyDescent="0.3">
      <c r="A221" s="472" t="s">
        <v>1133</v>
      </c>
      <c r="B221" s="473" t="s">
        <v>1134</v>
      </c>
      <c r="C221" s="153">
        <f t="shared" si="4"/>
        <v>591000</v>
      </c>
      <c r="D221" s="153"/>
      <c r="E221" s="165"/>
      <c r="F221" s="156"/>
      <c r="G221" s="159"/>
      <c r="H221" s="156"/>
      <c r="I221" s="314">
        <v>300</v>
      </c>
      <c r="J221" s="154">
        <f>Лист1!M231</f>
        <v>591000</v>
      </c>
      <c r="K221" s="156"/>
      <c r="L221" s="156"/>
      <c r="M221" s="486"/>
    </row>
    <row r="222" spans="1:13" s="487" customFormat="1" ht="30" customHeight="1" x14ac:dyDescent="0.3">
      <c r="A222" s="472" t="s">
        <v>1135</v>
      </c>
      <c r="B222" s="473" t="s">
        <v>1136</v>
      </c>
      <c r="C222" s="153">
        <f t="shared" si="4"/>
        <v>1635100</v>
      </c>
      <c r="D222" s="153"/>
      <c r="E222" s="166"/>
      <c r="F222" s="156"/>
      <c r="G222" s="167"/>
      <c r="H222" s="156"/>
      <c r="I222" s="279">
        <v>830</v>
      </c>
      <c r="J222" s="154">
        <f>Лист1!M232</f>
        <v>1635100</v>
      </c>
      <c r="K222" s="156"/>
      <c r="L222" s="156"/>
      <c r="M222" s="486"/>
    </row>
    <row r="223" spans="1:13" s="487" customFormat="1" ht="30" customHeight="1" x14ac:dyDescent="0.3">
      <c r="A223" s="472" t="s">
        <v>1137</v>
      </c>
      <c r="B223" s="473" t="s">
        <v>1138</v>
      </c>
      <c r="C223" s="153">
        <f t="shared" si="4"/>
        <v>7687894.2000000002</v>
      </c>
      <c r="D223" s="153">
        <f>Лист1!M233</f>
        <v>7687894.2000000002</v>
      </c>
      <c r="E223" s="166"/>
      <c r="F223" s="154"/>
      <c r="G223" s="167"/>
      <c r="H223" s="156"/>
      <c r="I223" s="279"/>
      <c r="J223" s="154"/>
      <c r="K223" s="156"/>
      <c r="L223" s="156"/>
      <c r="M223" s="486"/>
    </row>
    <row r="224" spans="1:13" s="487" customFormat="1" ht="30" customHeight="1" x14ac:dyDescent="0.3">
      <c r="A224" s="472" t="s">
        <v>1139</v>
      </c>
      <c r="B224" s="473" t="s">
        <v>1140</v>
      </c>
      <c r="C224" s="153">
        <f t="shared" si="4"/>
        <v>1719825</v>
      </c>
      <c r="D224" s="153"/>
      <c r="E224" s="165"/>
      <c r="F224" s="156"/>
      <c r="G224" s="157"/>
      <c r="H224" s="154"/>
      <c r="I224" s="279">
        <v>2293.1</v>
      </c>
      <c r="J224" s="154">
        <f>Лист1!M234</f>
        <v>1719825</v>
      </c>
      <c r="K224" s="156"/>
      <c r="L224" s="156"/>
      <c r="M224" s="486"/>
    </row>
    <row r="225" spans="1:13" s="487" customFormat="1" ht="30" customHeight="1" x14ac:dyDescent="0.3">
      <c r="A225" s="472" t="s">
        <v>1141</v>
      </c>
      <c r="B225" s="473" t="s">
        <v>1142</v>
      </c>
      <c r="C225" s="153">
        <f t="shared" si="4"/>
        <v>1134720</v>
      </c>
      <c r="D225" s="153"/>
      <c r="E225" s="166"/>
      <c r="F225" s="156"/>
      <c r="G225" s="167"/>
      <c r="H225" s="154"/>
      <c r="I225" s="279">
        <v>576</v>
      </c>
      <c r="J225" s="154">
        <f>Лист1!M235</f>
        <v>1134720</v>
      </c>
      <c r="K225" s="156"/>
      <c r="L225" s="156"/>
      <c r="M225" s="486"/>
    </row>
    <row r="226" spans="1:13" s="487" customFormat="1" ht="30" customHeight="1" x14ac:dyDescent="0.3">
      <c r="A226" s="472" t="s">
        <v>1143</v>
      </c>
      <c r="B226" s="473" t="s">
        <v>1144</v>
      </c>
      <c r="C226" s="153">
        <f t="shared" si="4"/>
        <v>3025723</v>
      </c>
      <c r="D226" s="153"/>
      <c r="E226" s="158"/>
      <c r="F226" s="156"/>
      <c r="G226" s="159"/>
      <c r="H226" s="154"/>
      <c r="I226" s="314">
        <v>1535.9</v>
      </c>
      <c r="J226" s="154">
        <f>Лист1!M236</f>
        <v>3025723</v>
      </c>
      <c r="K226" s="156"/>
      <c r="L226" s="156"/>
      <c r="M226" s="486"/>
    </row>
    <row r="227" spans="1:13" s="487" customFormat="1" ht="30" customHeight="1" x14ac:dyDescent="0.3">
      <c r="A227" s="472" t="s">
        <v>1145</v>
      </c>
      <c r="B227" s="473" t="s">
        <v>1146</v>
      </c>
      <c r="C227" s="153">
        <f t="shared" si="4"/>
        <v>3719360</v>
      </c>
      <c r="D227" s="153"/>
      <c r="E227" s="155"/>
      <c r="F227" s="156"/>
      <c r="G227" s="157"/>
      <c r="H227" s="154"/>
      <c r="I227" s="279">
        <v>1888</v>
      </c>
      <c r="J227" s="154">
        <f>Лист1!M237</f>
        <v>3719360</v>
      </c>
      <c r="K227" s="156"/>
      <c r="L227" s="156"/>
      <c r="M227" s="486"/>
    </row>
    <row r="228" spans="1:13" s="487" customFormat="1" ht="30" customHeight="1" x14ac:dyDescent="0.3">
      <c r="A228" s="472" t="s">
        <v>1147</v>
      </c>
      <c r="B228" s="473" t="s">
        <v>1148</v>
      </c>
      <c r="C228" s="153">
        <f t="shared" si="4"/>
        <v>8274000</v>
      </c>
      <c r="D228" s="153"/>
      <c r="E228" s="165"/>
      <c r="F228" s="156"/>
      <c r="G228" s="167"/>
      <c r="H228" s="156"/>
      <c r="I228" s="314">
        <v>4200</v>
      </c>
      <c r="J228" s="154">
        <f>Лист1!M238</f>
        <v>8274000</v>
      </c>
      <c r="K228" s="156"/>
      <c r="L228" s="156"/>
      <c r="M228" s="486"/>
    </row>
    <row r="229" spans="1:13" s="487" customFormat="1" ht="30" customHeight="1" x14ac:dyDescent="0.3">
      <c r="A229" s="472" t="s">
        <v>1149</v>
      </c>
      <c r="B229" s="473" t="s">
        <v>1150</v>
      </c>
      <c r="C229" s="153">
        <f t="shared" si="4"/>
        <v>3600000</v>
      </c>
      <c r="D229" s="153"/>
      <c r="E229" s="165">
        <v>2</v>
      </c>
      <c r="F229" s="154">
        <f>Лист1!M239</f>
        <v>3600000</v>
      </c>
      <c r="G229" s="167"/>
      <c r="H229" s="156"/>
      <c r="I229" s="279"/>
      <c r="J229" s="154"/>
      <c r="K229" s="156"/>
      <c r="L229" s="156"/>
      <c r="M229" s="486"/>
    </row>
    <row r="230" spans="1:13" s="487" customFormat="1" ht="30" customHeight="1" x14ac:dyDescent="0.3">
      <c r="A230" s="472" t="s">
        <v>1151</v>
      </c>
      <c r="B230" s="473" t="s">
        <v>1152</v>
      </c>
      <c r="C230" s="153">
        <f t="shared" si="4"/>
        <v>5673600</v>
      </c>
      <c r="D230" s="153"/>
      <c r="E230" s="165"/>
      <c r="F230" s="156"/>
      <c r="G230" s="167"/>
      <c r="H230" s="156"/>
      <c r="I230" s="314">
        <v>2880</v>
      </c>
      <c r="J230" s="154">
        <f>Лист1!M240</f>
        <v>5673600</v>
      </c>
      <c r="K230" s="156"/>
      <c r="L230" s="156"/>
      <c r="M230" s="486"/>
    </row>
    <row r="231" spans="1:13" s="487" customFormat="1" ht="30" customHeight="1" x14ac:dyDescent="0.3">
      <c r="A231" s="472" t="s">
        <v>1153</v>
      </c>
      <c r="B231" s="473" t="s">
        <v>1154</v>
      </c>
      <c r="C231" s="153">
        <f t="shared" si="4"/>
        <v>4826500</v>
      </c>
      <c r="D231" s="153"/>
      <c r="E231" s="155"/>
      <c r="F231" s="156"/>
      <c r="G231" s="157"/>
      <c r="H231" s="154"/>
      <c r="I231" s="314">
        <v>2450</v>
      </c>
      <c r="J231" s="154">
        <f>Лист1!M241</f>
        <v>4826500</v>
      </c>
      <c r="K231" s="156"/>
      <c r="L231" s="156"/>
      <c r="M231" s="486"/>
    </row>
    <row r="232" spans="1:13" s="487" customFormat="1" ht="30" customHeight="1" x14ac:dyDescent="0.3">
      <c r="A232" s="472" t="s">
        <v>1155</v>
      </c>
      <c r="B232" s="473" t="s">
        <v>1156</v>
      </c>
      <c r="C232" s="153">
        <f t="shared" si="4"/>
        <v>843160</v>
      </c>
      <c r="D232" s="153"/>
      <c r="E232" s="165"/>
      <c r="F232" s="156"/>
      <c r="G232" s="157"/>
      <c r="H232" s="154"/>
      <c r="I232" s="154">
        <v>428</v>
      </c>
      <c r="J232" s="154">
        <f>Лист1!M242</f>
        <v>843160</v>
      </c>
      <c r="K232" s="156"/>
      <c r="L232" s="156"/>
      <c r="M232" s="486"/>
    </row>
    <row r="233" spans="1:13" s="487" customFormat="1" ht="30" customHeight="1" x14ac:dyDescent="0.3">
      <c r="A233" s="472" t="s">
        <v>1157</v>
      </c>
      <c r="B233" s="473" t="s">
        <v>1158</v>
      </c>
      <c r="C233" s="153">
        <f t="shared" si="4"/>
        <v>3025462</v>
      </c>
      <c r="D233" s="153"/>
      <c r="E233" s="165"/>
      <c r="F233" s="156"/>
      <c r="G233" s="162">
        <v>1217</v>
      </c>
      <c r="H233" s="154">
        <f>Лист1!M243</f>
        <v>3025462</v>
      </c>
      <c r="I233" s="279"/>
      <c r="J233" s="154"/>
      <c r="K233" s="156"/>
      <c r="L233" s="156"/>
      <c r="M233" s="486"/>
    </row>
    <row r="234" spans="1:13" s="487" customFormat="1" ht="30" customHeight="1" x14ac:dyDescent="0.3">
      <c r="A234" s="472" t="s">
        <v>1159</v>
      </c>
      <c r="B234" s="473" t="s">
        <v>1160</v>
      </c>
      <c r="C234" s="153">
        <f t="shared" si="4"/>
        <v>663062.4</v>
      </c>
      <c r="D234" s="153"/>
      <c r="E234" s="158"/>
      <c r="F234" s="156"/>
      <c r="G234" s="159">
        <v>418.6</v>
      </c>
      <c r="H234" s="154">
        <f>Лист1!M244</f>
        <v>663062.4</v>
      </c>
      <c r="I234" s="279"/>
      <c r="J234" s="156"/>
      <c r="K234" s="156"/>
      <c r="L234" s="156"/>
      <c r="M234" s="486"/>
    </row>
    <row r="235" spans="1:13" s="487" customFormat="1" ht="30" customHeight="1" x14ac:dyDescent="0.3">
      <c r="A235" s="472" t="s">
        <v>1161</v>
      </c>
      <c r="B235" s="473" t="s">
        <v>1162</v>
      </c>
      <c r="C235" s="153">
        <f t="shared" si="4"/>
        <v>2167046.2000000002</v>
      </c>
      <c r="D235" s="153"/>
      <c r="E235" s="158"/>
      <c r="F235" s="156"/>
      <c r="G235" s="157">
        <v>871.7</v>
      </c>
      <c r="H235" s="154">
        <f>Лист1!M245</f>
        <v>2167046.2000000002</v>
      </c>
      <c r="I235" s="279"/>
      <c r="J235" s="154"/>
      <c r="K235" s="156"/>
      <c r="L235" s="156"/>
      <c r="M235" s="486"/>
    </row>
    <row r="236" spans="1:13" s="487" customFormat="1" ht="30" customHeight="1" x14ac:dyDescent="0.3">
      <c r="A236" s="472" t="s">
        <v>1163</v>
      </c>
      <c r="B236" s="473" t="s">
        <v>1164</v>
      </c>
      <c r="C236" s="153">
        <f t="shared" si="4"/>
        <v>1926777.6</v>
      </c>
      <c r="D236" s="153"/>
      <c r="E236" s="165"/>
      <c r="F236" s="156"/>
      <c r="G236" s="157">
        <v>1216.4000000000001</v>
      </c>
      <c r="H236" s="154">
        <f>Лист1!M246</f>
        <v>1926777.6</v>
      </c>
      <c r="I236" s="279"/>
      <c r="J236" s="156"/>
      <c r="K236" s="156"/>
      <c r="L236" s="156"/>
      <c r="M236" s="486"/>
    </row>
    <row r="237" spans="1:13" s="487" customFormat="1" ht="30" customHeight="1" x14ac:dyDescent="0.3">
      <c r="A237" s="472" t="s">
        <v>1165</v>
      </c>
      <c r="B237" s="473" t="s">
        <v>1166</v>
      </c>
      <c r="C237" s="153">
        <f t="shared" si="4"/>
        <v>17679809.400000002</v>
      </c>
      <c r="D237" s="153">
        <f>Лист1!M247</f>
        <v>17679809.400000002</v>
      </c>
      <c r="E237" s="160"/>
      <c r="F237" s="156"/>
      <c r="G237" s="157"/>
      <c r="H237" s="154"/>
      <c r="I237" s="279"/>
      <c r="J237" s="156"/>
      <c r="K237" s="156"/>
      <c r="L237" s="156"/>
      <c r="M237" s="486"/>
    </row>
    <row r="238" spans="1:13" s="487" customFormat="1" ht="30" customHeight="1" x14ac:dyDescent="0.3">
      <c r="A238" s="472" t="s">
        <v>1167</v>
      </c>
      <c r="B238" s="473" t="s">
        <v>1168</v>
      </c>
      <c r="C238" s="153">
        <f t="shared" si="4"/>
        <v>1215654</v>
      </c>
      <c r="D238" s="153"/>
      <c r="E238" s="160"/>
      <c r="F238" s="156"/>
      <c r="G238" s="157">
        <v>489</v>
      </c>
      <c r="H238" s="154">
        <f>Лист1!M248</f>
        <v>1215654</v>
      </c>
      <c r="I238" s="279"/>
      <c r="J238" s="156"/>
      <c r="K238" s="156"/>
      <c r="L238" s="156"/>
      <c r="M238" s="486"/>
    </row>
    <row r="239" spans="1:13" s="487" customFormat="1" ht="30" customHeight="1" x14ac:dyDescent="0.3">
      <c r="A239" s="472" t="s">
        <v>2003</v>
      </c>
      <c r="B239" s="473" t="s">
        <v>2004</v>
      </c>
      <c r="C239" s="153">
        <f t="shared" si="4"/>
        <v>1415562.5</v>
      </c>
      <c r="D239" s="153">
        <f>Лист1!M249</f>
        <v>1415562.5</v>
      </c>
      <c r="E239" s="160"/>
      <c r="F239" s="156"/>
      <c r="G239" s="157"/>
      <c r="H239" s="154"/>
      <c r="I239" s="279"/>
      <c r="J239" s="156"/>
      <c r="K239" s="156"/>
      <c r="L239" s="156"/>
      <c r="M239" s="486"/>
    </row>
    <row r="240" spans="1:13" s="487" customFormat="1" ht="30" customHeight="1" x14ac:dyDescent="0.3">
      <c r="A240" s="472" t="s">
        <v>1169</v>
      </c>
      <c r="B240" s="473" t="s">
        <v>1170</v>
      </c>
      <c r="C240" s="153">
        <f t="shared" si="4"/>
        <v>2718600</v>
      </c>
      <c r="D240" s="153"/>
      <c r="E240" s="158"/>
      <c r="F240" s="156"/>
      <c r="G240" s="159"/>
      <c r="H240" s="156"/>
      <c r="I240" s="279">
        <v>1380</v>
      </c>
      <c r="J240" s="154">
        <f>Лист1!M250</f>
        <v>2718600</v>
      </c>
      <c r="K240" s="156"/>
      <c r="L240" s="156"/>
      <c r="M240" s="486"/>
    </row>
    <row r="241" spans="1:13" s="487" customFormat="1" ht="30" customHeight="1" x14ac:dyDescent="0.3">
      <c r="A241" s="472" t="s">
        <v>1171</v>
      </c>
      <c r="B241" s="473" t="s">
        <v>1172</v>
      </c>
      <c r="C241" s="153">
        <f t="shared" si="4"/>
        <v>3183520</v>
      </c>
      <c r="D241" s="153"/>
      <c r="E241" s="165"/>
      <c r="F241" s="156"/>
      <c r="G241" s="157"/>
      <c r="H241" s="154"/>
      <c r="I241" s="279">
        <v>1616</v>
      </c>
      <c r="J241" s="154">
        <f>Лист1!M251</f>
        <v>3183520</v>
      </c>
      <c r="K241" s="156"/>
      <c r="L241" s="156"/>
      <c r="M241" s="486"/>
    </row>
    <row r="242" spans="1:13" s="487" customFormat="1" ht="30" customHeight="1" x14ac:dyDescent="0.3">
      <c r="A242" s="472" t="s">
        <v>1173</v>
      </c>
      <c r="B242" s="473" t="s">
        <v>1174</v>
      </c>
      <c r="C242" s="153">
        <f t="shared" si="4"/>
        <v>5319000</v>
      </c>
      <c r="D242" s="153"/>
      <c r="E242" s="165"/>
      <c r="F242" s="156"/>
      <c r="G242" s="157"/>
      <c r="H242" s="154"/>
      <c r="I242" s="314">
        <v>2700</v>
      </c>
      <c r="J242" s="154">
        <f>Лист1!M252</f>
        <v>5319000</v>
      </c>
      <c r="K242" s="156"/>
      <c r="L242" s="156"/>
      <c r="M242" s="486"/>
    </row>
    <row r="243" spans="1:13" s="487" customFormat="1" ht="30" customHeight="1" x14ac:dyDescent="0.3">
      <c r="A243" s="472" t="s">
        <v>1175</v>
      </c>
      <c r="B243" s="473" t="s">
        <v>1176</v>
      </c>
      <c r="C243" s="153">
        <f t="shared" si="4"/>
        <v>744660</v>
      </c>
      <c r="D243" s="153"/>
      <c r="E243" s="165"/>
      <c r="F243" s="156"/>
      <c r="G243" s="157"/>
      <c r="H243" s="154"/>
      <c r="I243" s="279">
        <v>378</v>
      </c>
      <c r="J243" s="154">
        <f>Лист1!M253</f>
        <v>744660</v>
      </c>
      <c r="K243" s="156"/>
      <c r="L243" s="156"/>
      <c r="M243" s="486"/>
    </row>
    <row r="244" spans="1:13" s="487" customFormat="1" ht="30" customHeight="1" x14ac:dyDescent="0.3">
      <c r="A244" s="472" t="s">
        <v>1177</v>
      </c>
      <c r="B244" s="473" t="s">
        <v>1178</v>
      </c>
      <c r="C244" s="153">
        <f t="shared" si="4"/>
        <v>551600</v>
      </c>
      <c r="D244" s="153"/>
      <c r="E244" s="165"/>
      <c r="F244" s="156"/>
      <c r="G244" s="157"/>
      <c r="H244" s="154"/>
      <c r="I244" s="279">
        <v>280</v>
      </c>
      <c r="J244" s="154">
        <f>Лист1!M254</f>
        <v>551600</v>
      </c>
      <c r="K244" s="156"/>
      <c r="L244" s="156"/>
      <c r="M244" s="486"/>
    </row>
    <row r="245" spans="1:13" s="487" customFormat="1" ht="30" customHeight="1" x14ac:dyDescent="0.3">
      <c r="A245" s="472" t="s">
        <v>1179</v>
      </c>
      <c r="B245" s="473" t="s">
        <v>1180</v>
      </c>
      <c r="C245" s="153">
        <f t="shared" si="4"/>
        <v>9554500</v>
      </c>
      <c r="D245" s="153"/>
      <c r="E245" s="165"/>
      <c r="F245" s="156"/>
      <c r="G245" s="157"/>
      <c r="H245" s="154"/>
      <c r="I245" s="314">
        <v>4850</v>
      </c>
      <c r="J245" s="154">
        <f>Лист1!M255</f>
        <v>9554500</v>
      </c>
      <c r="K245" s="156"/>
      <c r="L245" s="156"/>
      <c r="M245" s="486"/>
    </row>
    <row r="246" spans="1:13" s="487" customFormat="1" ht="39.950000000000003" customHeight="1" x14ac:dyDescent="0.3">
      <c r="A246" s="472" t="s">
        <v>1181</v>
      </c>
      <c r="B246" s="473" t="s">
        <v>1182</v>
      </c>
      <c r="C246" s="153">
        <f t="shared" si="4"/>
        <v>740720</v>
      </c>
      <c r="D246" s="153"/>
      <c r="E246" s="165"/>
      <c r="F246" s="156"/>
      <c r="G246" s="157"/>
      <c r="H246" s="154"/>
      <c r="I246" s="279">
        <v>376</v>
      </c>
      <c r="J246" s="154">
        <f>Лист1!M256</f>
        <v>740720</v>
      </c>
      <c r="K246" s="156"/>
      <c r="L246" s="156"/>
      <c r="M246" s="486"/>
    </row>
    <row r="247" spans="1:13" s="487" customFormat="1" ht="30" customHeight="1" x14ac:dyDescent="0.3">
      <c r="A247" s="472" t="s">
        <v>1183</v>
      </c>
      <c r="B247" s="473" t="s">
        <v>1184</v>
      </c>
      <c r="C247" s="153">
        <f t="shared" si="4"/>
        <v>309290</v>
      </c>
      <c r="D247" s="153"/>
      <c r="E247" s="165"/>
      <c r="F247" s="156"/>
      <c r="G247" s="157"/>
      <c r="H247" s="154"/>
      <c r="I247" s="314">
        <v>157</v>
      </c>
      <c r="J247" s="154">
        <f>Лист1!M257</f>
        <v>309290</v>
      </c>
      <c r="K247" s="156"/>
      <c r="L247" s="156"/>
      <c r="M247" s="486"/>
    </row>
    <row r="248" spans="1:13" s="487" customFormat="1" ht="39.950000000000003" customHeight="1" x14ac:dyDescent="0.3">
      <c r="A248" s="472" t="s">
        <v>1185</v>
      </c>
      <c r="B248" s="473" t="s">
        <v>1186</v>
      </c>
      <c r="C248" s="153">
        <f t="shared" si="4"/>
        <v>661920</v>
      </c>
      <c r="D248" s="153"/>
      <c r="E248" s="165"/>
      <c r="F248" s="156"/>
      <c r="G248" s="157"/>
      <c r="H248" s="154"/>
      <c r="I248" s="279">
        <v>336</v>
      </c>
      <c r="J248" s="154">
        <f>Лист1!M258</f>
        <v>661920</v>
      </c>
      <c r="K248" s="156"/>
      <c r="L248" s="156"/>
      <c r="M248" s="486"/>
    </row>
    <row r="249" spans="1:13" s="487" customFormat="1" ht="30" customHeight="1" x14ac:dyDescent="0.3">
      <c r="A249" s="472" t="s">
        <v>1187</v>
      </c>
      <c r="B249" s="473" t="s">
        <v>1188</v>
      </c>
      <c r="C249" s="153">
        <f t="shared" si="4"/>
        <v>1004700</v>
      </c>
      <c r="D249" s="153"/>
      <c r="E249" s="165"/>
      <c r="F249" s="156"/>
      <c r="G249" s="157"/>
      <c r="H249" s="154"/>
      <c r="I249" s="314">
        <v>510</v>
      </c>
      <c r="J249" s="154">
        <f>Лист1!M259</f>
        <v>1004700</v>
      </c>
      <c r="K249" s="156"/>
      <c r="L249" s="156"/>
      <c r="M249" s="486"/>
    </row>
    <row r="250" spans="1:13" s="487" customFormat="1" ht="39.950000000000003" customHeight="1" x14ac:dyDescent="0.3">
      <c r="A250" s="472" t="s">
        <v>1189</v>
      </c>
      <c r="B250" s="473" t="s">
        <v>1190</v>
      </c>
      <c r="C250" s="153">
        <f t="shared" si="4"/>
        <v>695410</v>
      </c>
      <c r="D250" s="153"/>
      <c r="E250" s="163"/>
      <c r="F250" s="156"/>
      <c r="G250" s="162"/>
      <c r="H250" s="154"/>
      <c r="I250" s="279">
        <v>353</v>
      </c>
      <c r="J250" s="154">
        <f>Лист1!M260</f>
        <v>695410</v>
      </c>
      <c r="K250" s="156"/>
      <c r="L250" s="156"/>
      <c r="M250" s="486"/>
    </row>
    <row r="251" spans="1:13" s="487" customFormat="1" ht="39.950000000000003" customHeight="1" x14ac:dyDescent="0.3">
      <c r="A251" s="472" t="s">
        <v>1191</v>
      </c>
      <c r="B251" s="473" t="s">
        <v>1192</v>
      </c>
      <c r="C251" s="153">
        <f t="shared" si="4"/>
        <v>780120</v>
      </c>
      <c r="D251" s="153"/>
      <c r="E251" s="158"/>
      <c r="F251" s="156"/>
      <c r="G251" s="159"/>
      <c r="H251" s="154"/>
      <c r="I251" s="279">
        <v>396</v>
      </c>
      <c r="J251" s="154">
        <f>Лист1!M261</f>
        <v>780120</v>
      </c>
      <c r="K251" s="156"/>
      <c r="L251" s="156"/>
      <c r="M251" s="486"/>
    </row>
    <row r="252" spans="1:13" s="487" customFormat="1" ht="30" customHeight="1" x14ac:dyDescent="0.3">
      <c r="A252" s="472" t="s">
        <v>1193</v>
      </c>
      <c r="B252" s="473" t="s">
        <v>1194</v>
      </c>
      <c r="C252" s="153">
        <f t="shared" si="4"/>
        <v>1280500</v>
      </c>
      <c r="D252" s="153"/>
      <c r="E252" s="158"/>
      <c r="F252" s="156"/>
      <c r="G252" s="159"/>
      <c r="H252" s="154"/>
      <c r="I252" s="314">
        <v>650</v>
      </c>
      <c r="J252" s="154">
        <f>Лист1!M262</f>
        <v>1280500</v>
      </c>
      <c r="K252" s="156"/>
      <c r="L252" s="156"/>
      <c r="M252" s="486"/>
    </row>
    <row r="253" spans="1:13" s="487" customFormat="1" ht="30" customHeight="1" x14ac:dyDescent="0.3">
      <c r="A253" s="472" t="s">
        <v>1195</v>
      </c>
      <c r="B253" s="473" t="s">
        <v>1196</v>
      </c>
      <c r="C253" s="153">
        <f t="shared" si="4"/>
        <v>638280</v>
      </c>
      <c r="D253" s="153"/>
      <c r="E253" s="155"/>
      <c r="F253" s="156"/>
      <c r="G253" s="167"/>
      <c r="H253" s="156"/>
      <c r="I253" s="279">
        <v>324</v>
      </c>
      <c r="J253" s="154">
        <f>Лист1!M263</f>
        <v>638280</v>
      </c>
      <c r="K253" s="156"/>
      <c r="L253" s="156"/>
      <c r="M253" s="486"/>
    </row>
    <row r="254" spans="1:13" s="487" customFormat="1" ht="30" customHeight="1" x14ac:dyDescent="0.3">
      <c r="A254" s="472" t="s">
        <v>1197</v>
      </c>
      <c r="B254" s="473" t="s">
        <v>1198</v>
      </c>
      <c r="C254" s="153">
        <f t="shared" si="4"/>
        <v>5043200</v>
      </c>
      <c r="D254" s="153"/>
      <c r="E254" s="166"/>
      <c r="F254" s="156"/>
      <c r="G254" s="157"/>
      <c r="H254" s="154"/>
      <c r="I254" s="314">
        <v>2560</v>
      </c>
      <c r="J254" s="154">
        <f>Лист1!M264</f>
        <v>5043200</v>
      </c>
      <c r="K254" s="156"/>
      <c r="L254" s="156"/>
      <c r="M254" s="486"/>
    </row>
    <row r="255" spans="1:13" s="487" customFormat="1" ht="30" customHeight="1" x14ac:dyDescent="0.3">
      <c r="A255" s="472" t="s">
        <v>1199</v>
      </c>
      <c r="B255" s="473" t="s">
        <v>1200</v>
      </c>
      <c r="C255" s="153">
        <f t="shared" si="4"/>
        <v>15039759.6</v>
      </c>
      <c r="D255" s="153">
        <f>Лист1!M265</f>
        <v>15039759.6</v>
      </c>
      <c r="E255" s="166"/>
      <c r="F255" s="156"/>
      <c r="G255" s="157"/>
      <c r="H255" s="154"/>
      <c r="I255" s="314"/>
      <c r="J255" s="218"/>
      <c r="K255" s="156"/>
      <c r="L255" s="156"/>
      <c r="M255" s="486"/>
    </row>
    <row r="256" spans="1:13" s="487" customFormat="1" ht="30" customHeight="1" x14ac:dyDescent="0.3">
      <c r="A256" s="472" t="s">
        <v>1201</v>
      </c>
      <c r="B256" s="473" t="s">
        <v>1202</v>
      </c>
      <c r="C256" s="153">
        <f t="shared" si="4"/>
        <v>5791800</v>
      </c>
      <c r="D256" s="153"/>
      <c r="E256" s="163"/>
      <c r="F256" s="156"/>
      <c r="G256" s="162"/>
      <c r="H256" s="154"/>
      <c r="I256" s="314">
        <v>2940</v>
      </c>
      <c r="J256" s="154">
        <f>Лист1!M266</f>
        <v>5791800</v>
      </c>
      <c r="K256" s="156"/>
      <c r="L256" s="156"/>
      <c r="M256" s="486"/>
    </row>
    <row r="257" spans="1:13" s="487" customFormat="1" ht="30" customHeight="1" x14ac:dyDescent="0.3">
      <c r="A257" s="472" t="s">
        <v>1203</v>
      </c>
      <c r="B257" s="473" t="s">
        <v>1204</v>
      </c>
      <c r="C257" s="153">
        <f t="shared" si="4"/>
        <v>3669125</v>
      </c>
      <c r="D257" s="153"/>
      <c r="E257" s="158"/>
      <c r="F257" s="156"/>
      <c r="G257" s="159"/>
      <c r="H257" s="154"/>
      <c r="I257" s="314">
        <v>1862.5</v>
      </c>
      <c r="J257" s="154">
        <f>Лист1!M267</f>
        <v>3669125</v>
      </c>
      <c r="K257" s="156"/>
      <c r="L257" s="156"/>
      <c r="M257" s="486"/>
    </row>
    <row r="258" spans="1:13" s="487" customFormat="1" ht="30" customHeight="1" x14ac:dyDescent="0.3">
      <c r="A258" s="472" t="s">
        <v>1205</v>
      </c>
      <c r="B258" s="473" t="s">
        <v>1206</v>
      </c>
      <c r="C258" s="153">
        <f t="shared" si="4"/>
        <v>5529593</v>
      </c>
      <c r="D258" s="153"/>
      <c r="E258" s="158"/>
      <c r="F258" s="156"/>
      <c r="G258" s="159"/>
      <c r="H258" s="156"/>
      <c r="I258" s="314">
        <v>2806.9</v>
      </c>
      <c r="J258" s="154">
        <f>Лист1!M268</f>
        <v>5529593</v>
      </c>
      <c r="K258" s="156"/>
      <c r="L258" s="156"/>
      <c r="M258" s="486"/>
    </row>
    <row r="259" spans="1:13" s="487" customFormat="1" ht="30" customHeight="1" x14ac:dyDescent="0.3">
      <c r="A259" s="472" t="s">
        <v>1207</v>
      </c>
      <c r="B259" s="473" t="s">
        <v>1208</v>
      </c>
      <c r="C259" s="153">
        <f t="shared" si="4"/>
        <v>5653900</v>
      </c>
      <c r="D259" s="153"/>
      <c r="E259" s="165"/>
      <c r="F259" s="156"/>
      <c r="G259" s="167"/>
      <c r="H259" s="154"/>
      <c r="I259" s="314">
        <v>2870</v>
      </c>
      <c r="J259" s="154">
        <f>Лист1!M269</f>
        <v>5653900</v>
      </c>
      <c r="K259" s="156"/>
      <c r="L259" s="156"/>
      <c r="M259" s="486"/>
    </row>
    <row r="260" spans="1:13" s="487" customFormat="1" ht="30" customHeight="1" x14ac:dyDescent="0.3">
      <c r="A260" s="472" t="s">
        <v>1209</v>
      </c>
      <c r="B260" s="473" t="s">
        <v>1210</v>
      </c>
      <c r="C260" s="153">
        <f t="shared" si="4"/>
        <v>7446600</v>
      </c>
      <c r="D260" s="153"/>
      <c r="E260" s="163"/>
      <c r="F260" s="156"/>
      <c r="G260" s="157"/>
      <c r="H260" s="154"/>
      <c r="I260" s="314">
        <v>3780</v>
      </c>
      <c r="J260" s="154">
        <f>Лист1!M270</f>
        <v>7446600</v>
      </c>
      <c r="K260" s="156"/>
      <c r="L260" s="156"/>
      <c r="M260" s="486"/>
    </row>
    <row r="261" spans="1:13" s="487" customFormat="1" ht="30" customHeight="1" x14ac:dyDescent="0.3">
      <c r="A261" s="472" t="s">
        <v>1211</v>
      </c>
      <c r="B261" s="473" t="s">
        <v>1212</v>
      </c>
      <c r="C261" s="153">
        <f t="shared" si="4"/>
        <v>3250500</v>
      </c>
      <c r="D261" s="153"/>
      <c r="E261" s="165"/>
      <c r="F261" s="156"/>
      <c r="G261" s="167"/>
      <c r="H261" s="154"/>
      <c r="I261" s="314">
        <v>1650</v>
      </c>
      <c r="J261" s="154">
        <f>Лист1!M271</f>
        <v>3250500</v>
      </c>
      <c r="K261" s="156"/>
      <c r="L261" s="156"/>
      <c r="M261" s="486"/>
    </row>
    <row r="262" spans="1:13" s="487" customFormat="1" ht="30" customHeight="1" x14ac:dyDescent="0.3">
      <c r="A262" s="472" t="s">
        <v>2005</v>
      </c>
      <c r="B262" s="473" t="s">
        <v>2006</v>
      </c>
      <c r="C262" s="153">
        <f t="shared" si="4"/>
        <v>42440313.899999999</v>
      </c>
      <c r="D262" s="153">
        <f>Лист1!M272</f>
        <v>42440313.899999999</v>
      </c>
      <c r="E262" s="165"/>
      <c r="F262" s="156"/>
      <c r="G262" s="167"/>
      <c r="H262" s="154"/>
      <c r="I262" s="314"/>
      <c r="J262" s="154"/>
      <c r="K262" s="156"/>
      <c r="L262" s="156"/>
      <c r="M262" s="486"/>
    </row>
    <row r="263" spans="1:13" s="487" customFormat="1" ht="30" customHeight="1" x14ac:dyDescent="0.3">
      <c r="A263" s="472" t="s">
        <v>1213</v>
      </c>
      <c r="B263" s="473" t="s">
        <v>1214</v>
      </c>
      <c r="C263" s="153">
        <f t="shared" si="4"/>
        <v>1129638.3999999999</v>
      </c>
      <c r="D263" s="153"/>
      <c r="E263" s="165"/>
      <c r="F263" s="156"/>
      <c r="G263" s="157">
        <v>454.4</v>
      </c>
      <c r="H263" s="154">
        <f>Лист1!M273</f>
        <v>1129638.3999999999</v>
      </c>
      <c r="I263" s="279"/>
      <c r="J263" s="154"/>
      <c r="K263" s="156"/>
      <c r="L263" s="156"/>
      <c r="M263" s="486"/>
    </row>
    <row r="264" spans="1:13" s="487" customFormat="1" ht="30" customHeight="1" x14ac:dyDescent="0.3">
      <c r="A264" s="472" t="s">
        <v>1215</v>
      </c>
      <c r="B264" s="473" t="s">
        <v>1216</v>
      </c>
      <c r="C264" s="153">
        <f t="shared" ref="C264:C327" si="5">SUM(D264,F264,H264,J264,L264)</f>
        <v>1044100</v>
      </c>
      <c r="D264" s="153"/>
      <c r="E264" s="165"/>
      <c r="F264" s="156"/>
      <c r="G264" s="157"/>
      <c r="H264" s="154"/>
      <c r="I264" s="314">
        <v>530</v>
      </c>
      <c r="J264" s="154">
        <f>Лист1!M274</f>
        <v>1044100</v>
      </c>
      <c r="K264" s="156"/>
      <c r="L264" s="156"/>
      <c r="M264" s="486"/>
    </row>
    <row r="265" spans="1:13" s="487" customFormat="1" ht="30" customHeight="1" x14ac:dyDescent="0.3">
      <c r="A265" s="472" t="s">
        <v>1217</v>
      </c>
      <c r="B265" s="473" t="s">
        <v>1218</v>
      </c>
      <c r="C265" s="153">
        <f t="shared" si="5"/>
        <v>2386560</v>
      </c>
      <c r="D265" s="153"/>
      <c r="E265" s="166"/>
      <c r="F265" s="156"/>
      <c r="G265" s="167">
        <v>960</v>
      </c>
      <c r="H265" s="154">
        <f>Лист1!M275</f>
        <v>2386560</v>
      </c>
      <c r="I265" s="279"/>
      <c r="J265" s="154"/>
      <c r="K265" s="156"/>
      <c r="L265" s="156"/>
      <c r="M265" s="486"/>
    </row>
    <row r="266" spans="1:13" s="487" customFormat="1" ht="30" customHeight="1" x14ac:dyDescent="0.3">
      <c r="A266" s="472" t="s">
        <v>1219</v>
      </c>
      <c r="B266" s="473" t="s">
        <v>1220</v>
      </c>
      <c r="C266" s="153">
        <f t="shared" si="5"/>
        <v>1158360</v>
      </c>
      <c r="D266" s="153"/>
      <c r="E266" s="158"/>
      <c r="F266" s="156"/>
      <c r="G266" s="159"/>
      <c r="H266" s="156"/>
      <c r="I266" s="279">
        <v>588</v>
      </c>
      <c r="J266" s="154">
        <f>Лист1!M276</f>
        <v>1158360</v>
      </c>
      <c r="K266" s="156"/>
      <c r="L266" s="156"/>
      <c r="M266" s="486"/>
    </row>
    <row r="267" spans="1:13" s="487" customFormat="1" ht="30" customHeight="1" x14ac:dyDescent="0.3">
      <c r="A267" s="472" t="s">
        <v>1221</v>
      </c>
      <c r="B267" s="473" t="s">
        <v>1222</v>
      </c>
      <c r="C267" s="153">
        <f t="shared" si="5"/>
        <v>1170180</v>
      </c>
      <c r="D267" s="153"/>
      <c r="E267" s="158"/>
      <c r="F267" s="156"/>
      <c r="G267" s="157"/>
      <c r="H267" s="154"/>
      <c r="I267" s="279">
        <v>594</v>
      </c>
      <c r="J267" s="154">
        <f>Лист1!M277</f>
        <v>1170180</v>
      </c>
      <c r="K267" s="156"/>
      <c r="L267" s="156"/>
      <c r="M267" s="486"/>
    </row>
    <row r="268" spans="1:13" s="487" customFormat="1" ht="30" customHeight="1" x14ac:dyDescent="0.3">
      <c r="A268" s="472" t="s">
        <v>1223</v>
      </c>
      <c r="B268" s="473" t="s">
        <v>1224</v>
      </c>
      <c r="C268" s="153">
        <f t="shared" si="5"/>
        <v>841190</v>
      </c>
      <c r="D268" s="153"/>
      <c r="E268" s="158"/>
      <c r="F268" s="156"/>
      <c r="G268" s="157"/>
      <c r="H268" s="154"/>
      <c r="I268" s="279">
        <v>427</v>
      </c>
      <c r="J268" s="154">
        <f>Лист1!M278</f>
        <v>841190</v>
      </c>
      <c r="K268" s="156"/>
      <c r="L268" s="156"/>
      <c r="M268" s="486"/>
    </row>
    <row r="269" spans="1:13" s="487" customFormat="1" ht="39.950000000000003" customHeight="1" x14ac:dyDescent="0.3">
      <c r="A269" s="472" t="s">
        <v>1225</v>
      </c>
      <c r="B269" s="473" t="s">
        <v>1226</v>
      </c>
      <c r="C269" s="153">
        <f t="shared" si="5"/>
        <v>606760</v>
      </c>
      <c r="D269" s="153"/>
      <c r="E269" s="158"/>
      <c r="F269" s="156"/>
      <c r="G269" s="157"/>
      <c r="H269" s="154"/>
      <c r="I269" s="279">
        <v>308</v>
      </c>
      <c r="J269" s="154">
        <f>Лист1!M279</f>
        <v>606760</v>
      </c>
      <c r="K269" s="156"/>
      <c r="L269" s="156"/>
      <c r="M269" s="486"/>
    </row>
    <row r="270" spans="1:13" s="487" customFormat="1" ht="30" customHeight="1" x14ac:dyDescent="0.3">
      <c r="A270" s="472" t="s">
        <v>1227</v>
      </c>
      <c r="B270" s="473" t="s">
        <v>1228</v>
      </c>
      <c r="C270" s="153">
        <f t="shared" si="5"/>
        <v>1040160</v>
      </c>
      <c r="D270" s="153"/>
      <c r="E270" s="164"/>
      <c r="F270" s="156"/>
      <c r="G270" s="157"/>
      <c r="H270" s="156"/>
      <c r="I270" s="279">
        <v>528</v>
      </c>
      <c r="J270" s="154">
        <f>Лист1!M280</f>
        <v>1040160</v>
      </c>
      <c r="K270" s="156"/>
      <c r="L270" s="156"/>
      <c r="M270" s="486"/>
    </row>
    <row r="271" spans="1:13" s="487" customFormat="1" ht="30" customHeight="1" x14ac:dyDescent="0.3">
      <c r="A271" s="472" t="s">
        <v>1229</v>
      </c>
      <c r="B271" s="473" t="s">
        <v>1230</v>
      </c>
      <c r="C271" s="153">
        <f t="shared" si="5"/>
        <v>423550</v>
      </c>
      <c r="D271" s="153"/>
      <c r="E271" s="155"/>
      <c r="F271" s="156"/>
      <c r="G271" s="157"/>
      <c r="H271" s="154"/>
      <c r="I271" s="279">
        <v>215</v>
      </c>
      <c r="J271" s="154">
        <f>Лист1!M281</f>
        <v>423550</v>
      </c>
      <c r="K271" s="156"/>
      <c r="L271" s="156"/>
      <c r="M271" s="486"/>
    </row>
    <row r="272" spans="1:13" s="487" customFormat="1" ht="39.950000000000003" customHeight="1" x14ac:dyDescent="0.3">
      <c r="A272" s="472" t="s">
        <v>1231</v>
      </c>
      <c r="B272" s="473" t="s">
        <v>1232</v>
      </c>
      <c r="C272" s="153">
        <f t="shared" si="5"/>
        <v>486590</v>
      </c>
      <c r="D272" s="153"/>
      <c r="E272" s="166"/>
      <c r="F272" s="156"/>
      <c r="G272" s="157"/>
      <c r="H272" s="154"/>
      <c r="I272" s="279">
        <v>247</v>
      </c>
      <c r="J272" s="154">
        <f>Лист1!M282</f>
        <v>486590</v>
      </c>
      <c r="K272" s="156"/>
      <c r="L272" s="156"/>
      <c r="M272" s="486"/>
    </row>
    <row r="273" spans="1:13" s="487" customFormat="1" ht="39.950000000000003" customHeight="1" x14ac:dyDescent="0.3">
      <c r="A273" s="472" t="s">
        <v>2007</v>
      </c>
      <c r="B273" s="473" t="s">
        <v>2008</v>
      </c>
      <c r="C273" s="153">
        <f t="shared" si="5"/>
        <v>529518</v>
      </c>
      <c r="D273" s="153"/>
      <c r="E273" s="166"/>
      <c r="F273" s="156"/>
      <c r="G273" s="321">
        <v>213</v>
      </c>
      <c r="H273" s="154">
        <f>Лист1!M283</f>
        <v>529518</v>
      </c>
      <c r="I273" s="279"/>
      <c r="J273" s="154"/>
      <c r="K273" s="156"/>
      <c r="L273" s="156"/>
      <c r="M273" s="486"/>
    </row>
    <row r="274" spans="1:13" s="487" customFormat="1" ht="30" customHeight="1" x14ac:dyDescent="0.3">
      <c r="A274" s="472" t="s">
        <v>1233</v>
      </c>
      <c r="B274" s="473" t="s">
        <v>1234</v>
      </c>
      <c r="C274" s="153">
        <f t="shared" si="5"/>
        <v>413700</v>
      </c>
      <c r="D274" s="153"/>
      <c r="E274" s="165"/>
      <c r="F274" s="156"/>
      <c r="G274" s="157"/>
      <c r="H274" s="154"/>
      <c r="I274" s="279">
        <v>210</v>
      </c>
      <c r="J274" s="154">
        <f>Лист1!M284</f>
        <v>413700</v>
      </c>
      <c r="K274" s="156"/>
      <c r="L274" s="156"/>
      <c r="M274" s="486"/>
    </row>
    <row r="275" spans="1:13" s="487" customFormat="1" ht="30" customHeight="1" x14ac:dyDescent="0.3">
      <c r="A275" s="472" t="s">
        <v>1235</v>
      </c>
      <c r="B275" s="473" t="s">
        <v>1236</v>
      </c>
      <c r="C275" s="153">
        <f t="shared" si="5"/>
        <v>236400</v>
      </c>
      <c r="D275" s="153"/>
      <c r="E275" s="165"/>
      <c r="F275" s="156"/>
      <c r="G275" s="157"/>
      <c r="H275" s="154"/>
      <c r="I275" s="279">
        <v>120</v>
      </c>
      <c r="J275" s="154">
        <f>Лист1!M285</f>
        <v>236400</v>
      </c>
      <c r="K275" s="156"/>
      <c r="L275" s="156"/>
      <c r="M275" s="486"/>
    </row>
    <row r="276" spans="1:13" s="487" customFormat="1" ht="30" customHeight="1" x14ac:dyDescent="0.3">
      <c r="A276" s="472" t="s">
        <v>1237</v>
      </c>
      <c r="B276" s="473" t="s">
        <v>1238</v>
      </c>
      <c r="C276" s="153">
        <f t="shared" si="5"/>
        <v>827400</v>
      </c>
      <c r="D276" s="153"/>
      <c r="E276" s="165"/>
      <c r="F276" s="156"/>
      <c r="G276" s="157"/>
      <c r="H276" s="154"/>
      <c r="I276" s="279">
        <v>420</v>
      </c>
      <c r="J276" s="154">
        <f>Лист1!M286</f>
        <v>827400</v>
      </c>
      <c r="K276" s="156"/>
      <c r="L276" s="156"/>
      <c r="M276" s="486"/>
    </row>
    <row r="277" spans="1:13" s="487" customFormat="1" ht="30" customHeight="1" x14ac:dyDescent="0.3">
      <c r="A277" s="472" t="s">
        <v>1239</v>
      </c>
      <c r="B277" s="473" t="s">
        <v>1240</v>
      </c>
      <c r="C277" s="153">
        <f t="shared" si="5"/>
        <v>220640</v>
      </c>
      <c r="D277" s="153"/>
      <c r="E277" s="165"/>
      <c r="F277" s="156"/>
      <c r="G277" s="157"/>
      <c r="H277" s="154"/>
      <c r="I277" s="279">
        <v>112</v>
      </c>
      <c r="J277" s="154">
        <f>Лист1!M287</f>
        <v>220640</v>
      </c>
      <c r="K277" s="156"/>
      <c r="L277" s="156"/>
      <c r="M277" s="486"/>
    </row>
    <row r="278" spans="1:13" s="487" customFormat="1" ht="30" customHeight="1" x14ac:dyDescent="0.3">
      <c r="A278" s="472" t="s">
        <v>1241</v>
      </c>
      <c r="B278" s="473" t="s">
        <v>1242</v>
      </c>
      <c r="C278" s="153">
        <f t="shared" si="5"/>
        <v>1889230</v>
      </c>
      <c r="D278" s="153"/>
      <c r="E278" s="165"/>
      <c r="F278" s="156"/>
      <c r="G278" s="167"/>
      <c r="H278" s="154"/>
      <c r="I278" s="279">
        <v>959</v>
      </c>
      <c r="J278" s="154">
        <f>Лист1!M288</f>
        <v>1889230</v>
      </c>
      <c r="K278" s="156"/>
      <c r="L278" s="156"/>
      <c r="M278" s="486"/>
    </row>
    <row r="279" spans="1:13" s="487" customFormat="1" ht="30" customHeight="1" x14ac:dyDescent="0.3">
      <c r="A279" s="472" t="s">
        <v>1243</v>
      </c>
      <c r="B279" s="473" t="s">
        <v>1244</v>
      </c>
      <c r="C279" s="153">
        <f t="shared" si="5"/>
        <v>858920</v>
      </c>
      <c r="D279" s="153"/>
      <c r="E279" s="165"/>
      <c r="F279" s="156"/>
      <c r="G279" s="167"/>
      <c r="H279" s="154"/>
      <c r="I279" s="279">
        <v>436</v>
      </c>
      <c r="J279" s="154">
        <f>Лист1!M289</f>
        <v>858920</v>
      </c>
      <c r="K279" s="156"/>
      <c r="L279" s="156"/>
      <c r="M279" s="486"/>
    </row>
    <row r="280" spans="1:13" s="487" customFormat="1" ht="39.950000000000003" customHeight="1" x14ac:dyDescent="0.3">
      <c r="A280" s="472" t="s">
        <v>1245</v>
      </c>
      <c r="B280" s="473" t="s">
        <v>1246</v>
      </c>
      <c r="C280" s="153">
        <f t="shared" si="5"/>
        <v>191090</v>
      </c>
      <c r="D280" s="153"/>
      <c r="E280" s="165"/>
      <c r="F280" s="156"/>
      <c r="G280" s="157"/>
      <c r="H280" s="154"/>
      <c r="I280" s="279">
        <v>97</v>
      </c>
      <c r="J280" s="154">
        <f>Лист1!M290</f>
        <v>191090</v>
      </c>
      <c r="K280" s="156"/>
      <c r="L280" s="156"/>
      <c r="M280" s="486"/>
    </row>
    <row r="281" spans="1:13" s="487" customFormat="1" ht="30" customHeight="1" x14ac:dyDescent="0.3">
      <c r="A281" s="472" t="s">
        <v>1247</v>
      </c>
      <c r="B281" s="473" t="s">
        <v>1248</v>
      </c>
      <c r="C281" s="153">
        <f t="shared" si="5"/>
        <v>3350970</v>
      </c>
      <c r="D281" s="153"/>
      <c r="E281" s="164"/>
      <c r="F281" s="156"/>
      <c r="G281" s="157"/>
      <c r="H281" s="154"/>
      <c r="I281" s="279">
        <v>1701</v>
      </c>
      <c r="J281" s="154">
        <f>Лист1!M291</f>
        <v>3350970</v>
      </c>
      <c r="K281" s="156"/>
      <c r="L281" s="156"/>
      <c r="M281" s="486"/>
    </row>
    <row r="282" spans="1:13" s="487" customFormat="1" ht="30" customHeight="1" x14ac:dyDescent="0.3">
      <c r="A282" s="472" t="s">
        <v>1249</v>
      </c>
      <c r="B282" s="473" t="s">
        <v>1250</v>
      </c>
      <c r="C282" s="153">
        <f t="shared" si="5"/>
        <v>1537013.5</v>
      </c>
      <c r="D282" s="153"/>
      <c r="E282" s="164"/>
      <c r="F282" s="156"/>
      <c r="G282" s="157"/>
      <c r="H282" s="154"/>
      <c r="I282" s="314"/>
      <c r="J282" s="274"/>
      <c r="K282" s="314">
        <v>115</v>
      </c>
      <c r="L282" s="470">
        <f>Лист1!M292</f>
        <v>1537013.5</v>
      </c>
      <c r="M282" s="486"/>
    </row>
    <row r="283" spans="1:13" s="481" customFormat="1" ht="30" customHeight="1" x14ac:dyDescent="0.3">
      <c r="A283" s="472" t="s">
        <v>1251</v>
      </c>
      <c r="B283" s="473" t="s">
        <v>1252</v>
      </c>
      <c r="C283" s="153">
        <f t="shared" si="5"/>
        <v>661920</v>
      </c>
      <c r="D283" s="153"/>
      <c r="E283" s="165"/>
      <c r="F283" s="156"/>
      <c r="G283" s="157"/>
      <c r="H283" s="154"/>
      <c r="I283" s="279">
        <v>336</v>
      </c>
      <c r="J283" s="154">
        <f>Лист1!M293</f>
        <v>661920</v>
      </c>
      <c r="K283" s="156"/>
      <c r="L283" s="156"/>
      <c r="M283" s="486"/>
    </row>
    <row r="284" spans="1:13" s="481" customFormat="1" ht="39.950000000000003" customHeight="1" x14ac:dyDescent="0.3">
      <c r="A284" s="472" t="s">
        <v>1253</v>
      </c>
      <c r="B284" s="473" t="s">
        <v>1254</v>
      </c>
      <c r="C284" s="153">
        <f t="shared" si="5"/>
        <v>441280</v>
      </c>
      <c r="D284" s="153"/>
      <c r="E284" s="165"/>
      <c r="F284" s="156"/>
      <c r="G284" s="157"/>
      <c r="H284" s="154"/>
      <c r="I284" s="279">
        <v>224</v>
      </c>
      <c r="J284" s="154">
        <f>Лист1!M294</f>
        <v>441280</v>
      </c>
      <c r="K284" s="156"/>
      <c r="L284" s="156"/>
      <c r="M284" s="486"/>
    </row>
    <row r="285" spans="1:13" s="481" customFormat="1" ht="39.950000000000003" customHeight="1" x14ac:dyDescent="0.3">
      <c r="A285" s="472" t="s">
        <v>1255</v>
      </c>
      <c r="B285" s="473" t="s">
        <v>1256</v>
      </c>
      <c r="C285" s="153">
        <f t="shared" si="5"/>
        <v>4854080</v>
      </c>
      <c r="D285" s="153"/>
      <c r="E285" s="165"/>
      <c r="F285" s="156"/>
      <c r="G285" s="157"/>
      <c r="H285" s="154"/>
      <c r="I285" s="279">
        <v>2464</v>
      </c>
      <c r="J285" s="154">
        <f>Лист1!M295</f>
        <v>4854080</v>
      </c>
      <c r="K285" s="156"/>
      <c r="L285" s="156"/>
      <c r="M285" s="486"/>
    </row>
    <row r="286" spans="1:13" s="481" customFormat="1" ht="30" customHeight="1" x14ac:dyDescent="0.3">
      <c r="A286" s="472" t="s">
        <v>1257</v>
      </c>
      <c r="B286" s="473" t="s">
        <v>1258</v>
      </c>
      <c r="C286" s="153">
        <f t="shared" si="5"/>
        <v>5833352.8999999994</v>
      </c>
      <c r="D286" s="153">
        <f>Лист1!M296</f>
        <v>5833352.8999999994</v>
      </c>
      <c r="E286" s="166"/>
      <c r="F286" s="156"/>
      <c r="G286" s="167"/>
      <c r="H286" s="156"/>
      <c r="I286" s="279"/>
      <c r="J286" s="154"/>
      <c r="K286" s="156"/>
      <c r="L286" s="156"/>
      <c r="M286" s="486"/>
    </row>
    <row r="287" spans="1:13" s="481" customFormat="1" ht="30" customHeight="1" x14ac:dyDescent="0.3">
      <c r="A287" s="472" t="s">
        <v>1259</v>
      </c>
      <c r="B287" s="473" t="s">
        <v>1260</v>
      </c>
      <c r="C287" s="153">
        <f t="shared" si="5"/>
        <v>2958340</v>
      </c>
      <c r="D287" s="153"/>
      <c r="E287" s="158"/>
      <c r="F287" s="156"/>
      <c r="G287" s="159">
        <v>1190</v>
      </c>
      <c r="H287" s="154">
        <f>Лист1!M297</f>
        <v>2958340</v>
      </c>
      <c r="I287" s="279"/>
      <c r="J287" s="156"/>
      <c r="K287" s="156"/>
      <c r="L287" s="156"/>
      <c r="M287" s="486"/>
    </row>
    <row r="288" spans="1:13" s="481" customFormat="1" ht="30" customHeight="1" x14ac:dyDescent="0.3">
      <c r="A288" s="472" t="s">
        <v>1261</v>
      </c>
      <c r="B288" s="473" t="s">
        <v>1262</v>
      </c>
      <c r="C288" s="153">
        <f t="shared" si="5"/>
        <v>6914101.4099999992</v>
      </c>
      <c r="D288" s="153">
        <f>Лист1!M298</f>
        <v>6914101.4099999992</v>
      </c>
      <c r="E288" s="158"/>
      <c r="F288" s="156"/>
      <c r="G288" s="159"/>
      <c r="H288" s="154"/>
      <c r="I288" s="279"/>
      <c r="J288" s="154"/>
      <c r="K288" s="156"/>
      <c r="L288" s="156"/>
      <c r="M288" s="486"/>
    </row>
    <row r="289" spans="1:13" s="481" customFormat="1" ht="30" customHeight="1" x14ac:dyDescent="0.3">
      <c r="A289" s="472" t="s">
        <v>1263</v>
      </c>
      <c r="B289" s="473" t="s">
        <v>1264</v>
      </c>
      <c r="C289" s="153">
        <f t="shared" si="5"/>
        <v>2828073.5999999996</v>
      </c>
      <c r="D289" s="153"/>
      <c r="E289" s="155"/>
      <c r="F289" s="156"/>
      <c r="G289" s="157">
        <v>1137.5999999999999</v>
      </c>
      <c r="H289" s="154">
        <f>Лист1!M299</f>
        <v>2828073.5999999996</v>
      </c>
      <c r="I289" s="279"/>
      <c r="J289" s="156"/>
      <c r="K289" s="156"/>
      <c r="L289" s="156"/>
      <c r="M289" s="486"/>
    </row>
    <row r="290" spans="1:13" s="481" customFormat="1" ht="30" customHeight="1" x14ac:dyDescent="0.3">
      <c r="A290" s="472" t="s">
        <v>1265</v>
      </c>
      <c r="B290" s="473" t="s">
        <v>1266</v>
      </c>
      <c r="C290" s="153">
        <f t="shared" si="5"/>
        <v>7235326</v>
      </c>
      <c r="D290" s="153">
        <f>Лист1!M300</f>
        <v>7235326</v>
      </c>
      <c r="E290" s="155"/>
      <c r="F290" s="156"/>
      <c r="G290" s="157"/>
      <c r="H290" s="154"/>
      <c r="I290" s="279"/>
      <c r="J290" s="156"/>
      <c r="K290" s="156"/>
      <c r="L290" s="156"/>
      <c r="M290" s="486"/>
    </row>
    <row r="291" spans="1:13" s="481" customFormat="1" ht="30" customHeight="1" x14ac:dyDescent="0.3">
      <c r="A291" s="472" t="s">
        <v>1267</v>
      </c>
      <c r="B291" s="473" t="s">
        <v>1268</v>
      </c>
      <c r="C291" s="153">
        <f t="shared" si="5"/>
        <v>2871330</v>
      </c>
      <c r="D291" s="153"/>
      <c r="E291" s="165"/>
      <c r="F291" s="156"/>
      <c r="G291" s="157">
        <v>1155</v>
      </c>
      <c r="H291" s="154">
        <f>Лист1!M301</f>
        <v>2871330</v>
      </c>
      <c r="I291" s="279"/>
      <c r="J291" s="156"/>
      <c r="K291" s="156"/>
      <c r="L291" s="156"/>
      <c r="M291" s="486"/>
    </row>
    <row r="292" spans="1:13" s="481" customFormat="1" ht="30" customHeight="1" x14ac:dyDescent="0.3">
      <c r="A292" s="472" t="s">
        <v>2009</v>
      </c>
      <c r="B292" s="473" t="s">
        <v>2010</v>
      </c>
      <c r="C292" s="153">
        <f t="shared" si="5"/>
        <v>6782346</v>
      </c>
      <c r="D292" s="153">
        <f>Лист1!M302</f>
        <v>6782346</v>
      </c>
      <c r="E292" s="165"/>
      <c r="F292" s="156"/>
      <c r="G292" s="157"/>
      <c r="H292" s="154"/>
      <c r="I292" s="279"/>
      <c r="J292" s="156"/>
      <c r="K292" s="156"/>
      <c r="L292" s="156"/>
      <c r="M292" s="486"/>
    </row>
    <row r="293" spans="1:13" s="481" customFormat="1" ht="30" customHeight="1" x14ac:dyDescent="0.3">
      <c r="A293" s="472" t="s">
        <v>1269</v>
      </c>
      <c r="B293" s="473" t="s">
        <v>1270</v>
      </c>
      <c r="C293" s="153">
        <f t="shared" si="5"/>
        <v>5310161</v>
      </c>
      <c r="D293" s="153">
        <f>Лист1!M303</f>
        <v>5310161</v>
      </c>
      <c r="E293" s="166"/>
      <c r="F293" s="156"/>
      <c r="G293" s="167"/>
      <c r="H293" s="154"/>
      <c r="I293" s="279"/>
      <c r="J293" s="154"/>
      <c r="K293" s="156"/>
      <c r="L293" s="156"/>
      <c r="M293" s="486"/>
    </row>
    <row r="294" spans="1:13" s="481" customFormat="1" ht="30" customHeight="1" x14ac:dyDescent="0.3">
      <c r="A294" s="472" t="s">
        <v>2011</v>
      </c>
      <c r="B294" s="473" t="s">
        <v>2012</v>
      </c>
      <c r="C294" s="153">
        <f t="shared" si="5"/>
        <v>4984100</v>
      </c>
      <c r="D294" s="153"/>
      <c r="E294" s="166"/>
      <c r="F294" s="156"/>
      <c r="G294" s="167"/>
      <c r="H294" s="154"/>
      <c r="I294" s="314">
        <v>2530</v>
      </c>
      <c r="J294" s="154">
        <f>Лист1!M304</f>
        <v>4984100</v>
      </c>
      <c r="K294" s="156"/>
      <c r="L294" s="156"/>
      <c r="M294" s="486"/>
    </row>
    <row r="295" spans="1:13" s="481" customFormat="1" ht="30" customHeight="1" x14ac:dyDescent="0.3">
      <c r="A295" s="472" t="s">
        <v>1271</v>
      </c>
      <c r="B295" s="473" t="s">
        <v>1272</v>
      </c>
      <c r="C295" s="153">
        <f t="shared" si="5"/>
        <v>1910957.9000000001</v>
      </c>
      <c r="D295" s="153"/>
      <c r="E295" s="166"/>
      <c r="F295" s="156"/>
      <c r="G295" s="167">
        <v>705</v>
      </c>
      <c r="H295" s="154">
        <f>Лист1!M305</f>
        <v>1910957.9000000001</v>
      </c>
      <c r="I295" s="279"/>
      <c r="J295" s="154"/>
      <c r="K295" s="156"/>
      <c r="L295" s="156"/>
      <c r="M295" s="486"/>
    </row>
    <row r="296" spans="1:13" s="481" customFormat="1" ht="30" customHeight="1" x14ac:dyDescent="0.3">
      <c r="A296" s="472" t="s">
        <v>1273</v>
      </c>
      <c r="B296" s="473" t="s">
        <v>1274</v>
      </c>
      <c r="C296" s="153">
        <f t="shared" si="5"/>
        <v>10852371.299999999</v>
      </c>
      <c r="D296" s="153">
        <f>Лист1!M306</f>
        <v>10852371.299999999</v>
      </c>
      <c r="E296" s="155"/>
      <c r="F296" s="156"/>
      <c r="G296" s="159"/>
      <c r="H296" s="154"/>
      <c r="I296" s="279"/>
      <c r="J296" s="156"/>
      <c r="K296" s="156"/>
      <c r="L296" s="156"/>
      <c r="M296" s="486"/>
    </row>
    <row r="297" spans="1:13" s="481" customFormat="1" ht="30" customHeight="1" x14ac:dyDescent="0.3">
      <c r="A297" s="472" t="s">
        <v>1275</v>
      </c>
      <c r="B297" s="473" t="s">
        <v>1276</v>
      </c>
      <c r="C297" s="153">
        <f t="shared" si="5"/>
        <v>2197624</v>
      </c>
      <c r="D297" s="153"/>
      <c r="E297" s="160"/>
      <c r="F297" s="156"/>
      <c r="G297" s="161">
        <v>884</v>
      </c>
      <c r="H297" s="154">
        <f>Лист1!M307</f>
        <v>2197624</v>
      </c>
      <c r="I297" s="279"/>
      <c r="J297" s="156"/>
      <c r="K297" s="156"/>
      <c r="L297" s="156"/>
      <c r="M297" s="486"/>
    </row>
    <row r="298" spans="1:13" s="481" customFormat="1" ht="30" customHeight="1" x14ac:dyDescent="0.3">
      <c r="A298" s="472" t="s">
        <v>1277</v>
      </c>
      <c r="B298" s="473" t="s">
        <v>1278</v>
      </c>
      <c r="C298" s="153">
        <f t="shared" si="5"/>
        <v>8131402.7999999998</v>
      </c>
      <c r="D298" s="153">
        <f>Лист1!M308</f>
        <v>8131402.7999999998</v>
      </c>
      <c r="E298" s="155"/>
      <c r="F298" s="156"/>
      <c r="G298" s="157"/>
      <c r="H298" s="154"/>
      <c r="I298" s="279"/>
      <c r="J298" s="156"/>
      <c r="K298" s="156"/>
      <c r="L298" s="156"/>
      <c r="M298" s="486"/>
    </row>
    <row r="299" spans="1:13" s="481" customFormat="1" ht="30" customHeight="1" x14ac:dyDescent="0.3">
      <c r="A299" s="472" t="s">
        <v>1279</v>
      </c>
      <c r="B299" s="473" t="s">
        <v>1280</v>
      </c>
      <c r="C299" s="153">
        <f t="shared" si="5"/>
        <v>6735400.7999999998</v>
      </c>
      <c r="D299" s="153">
        <f>Лист1!M309</f>
        <v>6735400.7999999998</v>
      </c>
      <c r="E299" s="158"/>
      <c r="F299" s="156"/>
      <c r="G299" s="157"/>
      <c r="H299" s="154"/>
      <c r="I299" s="279"/>
      <c r="J299" s="156"/>
      <c r="K299" s="156"/>
      <c r="L299" s="156"/>
      <c r="M299" s="486"/>
    </row>
    <row r="300" spans="1:13" s="481" customFormat="1" ht="30" customHeight="1" x14ac:dyDescent="0.3">
      <c r="A300" s="472" t="s">
        <v>1281</v>
      </c>
      <c r="B300" s="473" t="s">
        <v>1282</v>
      </c>
      <c r="C300" s="153">
        <f t="shared" si="5"/>
        <v>9999121.7000000011</v>
      </c>
      <c r="D300" s="153">
        <f>Лист1!M310</f>
        <v>9999121.7000000011</v>
      </c>
      <c r="E300" s="158"/>
      <c r="F300" s="156"/>
      <c r="G300" s="157"/>
      <c r="H300" s="154"/>
      <c r="I300" s="279"/>
      <c r="J300" s="156"/>
      <c r="K300" s="156"/>
      <c r="L300" s="156"/>
      <c r="M300" s="486"/>
    </row>
    <row r="301" spans="1:13" s="481" customFormat="1" ht="30" customHeight="1" x14ac:dyDescent="0.3">
      <c r="A301" s="472" t="s">
        <v>1283</v>
      </c>
      <c r="B301" s="473" t="s">
        <v>1284</v>
      </c>
      <c r="C301" s="153">
        <f t="shared" si="5"/>
        <v>879211</v>
      </c>
      <c r="D301" s="153"/>
      <c r="E301" s="165"/>
      <c r="F301" s="156"/>
      <c r="G301" s="157"/>
      <c r="H301" s="154"/>
      <c r="I301" s="279">
        <v>446.3</v>
      </c>
      <c r="J301" s="154">
        <f>Лист1!M311</f>
        <v>879211</v>
      </c>
      <c r="K301" s="156"/>
      <c r="L301" s="156"/>
      <c r="M301" s="486"/>
    </row>
    <row r="302" spans="1:13" s="481" customFormat="1" ht="30" customHeight="1" x14ac:dyDescent="0.3">
      <c r="A302" s="472" t="s">
        <v>1285</v>
      </c>
      <c r="B302" s="473" t="s">
        <v>1286</v>
      </c>
      <c r="C302" s="153">
        <f t="shared" si="5"/>
        <v>5111216</v>
      </c>
      <c r="D302" s="153"/>
      <c r="E302" s="165"/>
      <c r="F302" s="156"/>
      <c r="G302" s="167">
        <v>2056</v>
      </c>
      <c r="H302" s="154">
        <f>Лист1!M312</f>
        <v>5111216</v>
      </c>
      <c r="I302" s="279"/>
      <c r="J302" s="156"/>
      <c r="K302" s="156"/>
      <c r="L302" s="156"/>
      <c r="M302" s="486"/>
    </row>
    <row r="303" spans="1:13" s="481" customFormat="1" ht="30" customHeight="1" x14ac:dyDescent="0.3">
      <c r="A303" s="472" t="s">
        <v>1287</v>
      </c>
      <c r="B303" s="473" t="s">
        <v>1288</v>
      </c>
      <c r="C303" s="153">
        <f t="shared" si="5"/>
        <v>7066488</v>
      </c>
      <c r="D303" s="153">
        <f>Лист1!M313</f>
        <v>7066488</v>
      </c>
      <c r="E303" s="165"/>
      <c r="F303" s="156"/>
      <c r="G303" s="157"/>
      <c r="H303" s="154"/>
      <c r="I303" s="279"/>
      <c r="J303" s="156"/>
      <c r="K303" s="156"/>
      <c r="L303" s="156"/>
      <c r="M303" s="486"/>
    </row>
    <row r="304" spans="1:13" s="481" customFormat="1" ht="30" customHeight="1" x14ac:dyDescent="0.3">
      <c r="A304" s="472" t="s">
        <v>1289</v>
      </c>
      <c r="B304" s="473" t="s">
        <v>1290</v>
      </c>
      <c r="C304" s="153">
        <f t="shared" si="5"/>
        <v>2132988</v>
      </c>
      <c r="D304" s="153"/>
      <c r="E304" s="165"/>
      <c r="F304" s="156"/>
      <c r="G304" s="157">
        <v>858</v>
      </c>
      <c r="H304" s="154">
        <f>Лист1!M314</f>
        <v>2132988</v>
      </c>
      <c r="I304" s="279"/>
      <c r="J304" s="156"/>
      <c r="K304" s="156"/>
      <c r="L304" s="156"/>
      <c r="M304" s="486"/>
    </row>
    <row r="305" spans="1:13" s="481" customFormat="1" ht="30" customHeight="1" x14ac:dyDescent="0.3">
      <c r="A305" s="472" t="s">
        <v>1291</v>
      </c>
      <c r="B305" s="473" t="s">
        <v>1292</v>
      </c>
      <c r="C305" s="153">
        <f t="shared" si="5"/>
        <v>3032920</v>
      </c>
      <c r="D305" s="153"/>
      <c r="E305" s="164"/>
      <c r="F305" s="156"/>
      <c r="G305" s="157">
        <v>1220</v>
      </c>
      <c r="H305" s="154">
        <f>Лист1!M315</f>
        <v>3032920</v>
      </c>
      <c r="I305" s="279"/>
      <c r="J305" s="156"/>
      <c r="K305" s="156"/>
      <c r="L305" s="156"/>
      <c r="M305" s="486"/>
    </row>
    <row r="306" spans="1:13" s="481" customFormat="1" ht="30" customHeight="1" x14ac:dyDescent="0.3">
      <c r="A306" s="472" t="s">
        <v>1293</v>
      </c>
      <c r="B306" s="473" t="s">
        <v>1294</v>
      </c>
      <c r="C306" s="153">
        <f t="shared" si="5"/>
        <v>2968284</v>
      </c>
      <c r="D306" s="153"/>
      <c r="E306" s="164"/>
      <c r="F306" s="156"/>
      <c r="G306" s="157">
        <v>1194</v>
      </c>
      <c r="H306" s="154">
        <f>Лист1!M316</f>
        <v>2968284</v>
      </c>
      <c r="I306" s="279"/>
      <c r="J306" s="156"/>
      <c r="K306" s="156"/>
      <c r="L306" s="156"/>
      <c r="M306" s="486"/>
    </row>
    <row r="307" spans="1:13" s="481" customFormat="1" ht="30" customHeight="1" x14ac:dyDescent="0.3">
      <c r="A307" s="472" t="s">
        <v>1295</v>
      </c>
      <c r="B307" s="473" t="s">
        <v>1296</v>
      </c>
      <c r="C307" s="153">
        <f t="shared" si="5"/>
        <v>14127622.6</v>
      </c>
      <c r="D307" s="153">
        <f>Лист1!M317</f>
        <v>14127622.6</v>
      </c>
      <c r="E307" s="165"/>
      <c r="F307" s="156"/>
      <c r="G307" s="157"/>
      <c r="H307" s="154"/>
      <c r="I307" s="279"/>
      <c r="J307" s="156"/>
      <c r="K307" s="156"/>
      <c r="L307" s="156"/>
      <c r="M307" s="486"/>
    </row>
    <row r="308" spans="1:13" s="481" customFormat="1" ht="30" customHeight="1" x14ac:dyDescent="0.3">
      <c r="A308" s="472" t="s">
        <v>1297</v>
      </c>
      <c r="B308" s="473" t="s">
        <v>1298</v>
      </c>
      <c r="C308" s="153">
        <f t="shared" si="5"/>
        <v>1552320</v>
      </c>
      <c r="D308" s="153"/>
      <c r="E308" s="165"/>
      <c r="F308" s="156"/>
      <c r="G308" s="167">
        <v>980</v>
      </c>
      <c r="H308" s="154">
        <f>Лист1!M318</f>
        <v>1552320</v>
      </c>
      <c r="I308" s="279"/>
      <c r="J308" s="156"/>
      <c r="K308" s="156"/>
      <c r="L308" s="156"/>
      <c r="M308" s="486"/>
    </row>
    <row r="309" spans="1:13" s="481" customFormat="1" ht="30" customHeight="1" x14ac:dyDescent="0.3">
      <c r="A309" s="472" t="s">
        <v>1299</v>
      </c>
      <c r="B309" s="473" t="s">
        <v>1300</v>
      </c>
      <c r="C309" s="153">
        <f t="shared" si="5"/>
        <v>1677456</v>
      </c>
      <c r="D309" s="153"/>
      <c r="E309" s="165"/>
      <c r="F309" s="156"/>
      <c r="G309" s="167">
        <v>1059</v>
      </c>
      <c r="H309" s="154">
        <f>Лист1!M319</f>
        <v>1677456</v>
      </c>
      <c r="I309" s="279"/>
      <c r="J309" s="154"/>
      <c r="K309" s="156"/>
      <c r="L309" s="156"/>
      <c r="M309" s="486"/>
    </row>
    <row r="310" spans="1:13" s="481" customFormat="1" ht="30" customHeight="1" x14ac:dyDescent="0.3">
      <c r="A310" s="472" t="s">
        <v>273</v>
      </c>
      <c r="B310" s="473" t="s">
        <v>638</v>
      </c>
      <c r="C310" s="153">
        <f t="shared" si="5"/>
        <v>9427337.4000000004</v>
      </c>
      <c r="D310" s="153">
        <f>Лист1!M320</f>
        <v>9427337.4000000004</v>
      </c>
      <c r="E310" s="155"/>
      <c r="F310" s="154"/>
      <c r="G310" s="157"/>
      <c r="H310" s="154"/>
      <c r="I310" s="279"/>
      <c r="J310" s="156"/>
      <c r="K310" s="156"/>
      <c r="L310" s="156"/>
      <c r="M310" s="486"/>
    </row>
    <row r="311" spans="1:13" s="481" customFormat="1" ht="30" customHeight="1" x14ac:dyDescent="0.3">
      <c r="A311" s="472" t="s">
        <v>1301</v>
      </c>
      <c r="B311" s="473" t="s">
        <v>1302</v>
      </c>
      <c r="C311" s="153">
        <f t="shared" si="5"/>
        <v>3400848</v>
      </c>
      <c r="D311" s="153"/>
      <c r="E311" s="155"/>
      <c r="F311" s="156"/>
      <c r="G311" s="157">
        <v>2147</v>
      </c>
      <c r="H311" s="154">
        <f>Лист1!M321</f>
        <v>3400848</v>
      </c>
      <c r="I311" s="279"/>
      <c r="J311" s="156"/>
      <c r="K311" s="156"/>
      <c r="L311" s="156"/>
      <c r="M311" s="486"/>
    </row>
    <row r="312" spans="1:13" s="481" customFormat="1" ht="30" customHeight="1" x14ac:dyDescent="0.3">
      <c r="A312" s="472" t="s">
        <v>1303</v>
      </c>
      <c r="B312" s="473" t="s">
        <v>1304</v>
      </c>
      <c r="C312" s="153">
        <f t="shared" si="5"/>
        <v>19453750</v>
      </c>
      <c r="D312" s="153"/>
      <c r="E312" s="155"/>
      <c r="F312" s="156"/>
      <c r="G312" s="157"/>
      <c r="H312" s="154"/>
      <c r="I312" s="314">
        <v>9875</v>
      </c>
      <c r="J312" s="154">
        <f>Лист1!M322</f>
        <v>19453750</v>
      </c>
      <c r="K312" s="156"/>
      <c r="L312" s="156"/>
      <c r="M312" s="486"/>
    </row>
    <row r="313" spans="1:13" s="481" customFormat="1" ht="30" customHeight="1" x14ac:dyDescent="0.3">
      <c r="A313" s="472" t="s">
        <v>1305</v>
      </c>
      <c r="B313" s="473" t="s">
        <v>1306</v>
      </c>
      <c r="C313" s="153">
        <f t="shared" si="5"/>
        <v>9266880</v>
      </c>
      <c r="D313" s="153"/>
      <c r="E313" s="164"/>
      <c r="F313" s="156"/>
      <c r="G313" s="157"/>
      <c r="H313" s="154"/>
      <c r="I313" s="314">
        <v>4704</v>
      </c>
      <c r="J313" s="154">
        <f>Лист1!M323</f>
        <v>9266880</v>
      </c>
      <c r="K313" s="156"/>
      <c r="L313" s="156"/>
      <c r="M313" s="486"/>
    </row>
    <row r="314" spans="1:13" s="481" customFormat="1" ht="30" customHeight="1" x14ac:dyDescent="0.3">
      <c r="A314" s="472" t="s">
        <v>1307</v>
      </c>
      <c r="B314" s="473" t="s">
        <v>1308</v>
      </c>
      <c r="C314" s="153">
        <f t="shared" si="5"/>
        <v>4100000</v>
      </c>
      <c r="D314" s="153"/>
      <c r="E314" s="155">
        <v>2</v>
      </c>
      <c r="F314" s="154">
        <f>Лист1!M324+Лист1!M325</f>
        <v>4100000</v>
      </c>
      <c r="G314" s="157"/>
      <c r="H314" s="154"/>
      <c r="I314" s="279"/>
      <c r="J314" s="156"/>
      <c r="K314" s="156"/>
      <c r="L314" s="156"/>
      <c r="M314" s="486"/>
    </row>
    <row r="315" spans="1:13" s="481" customFormat="1" ht="30" customHeight="1" x14ac:dyDescent="0.3">
      <c r="A315" s="472" t="s">
        <v>1309</v>
      </c>
      <c r="B315" s="473" t="s">
        <v>1310</v>
      </c>
      <c r="C315" s="153">
        <f t="shared" si="5"/>
        <v>10638000</v>
      </c>
      <c r="D315" s="153"/>
      <c r="E315" s="160"/>
      <c r="F315" s="156"/>
      <c r="G315" s="167"/>
      <c r="H315" s="154"/>
      <c r="I315" s="314">
        <v>5400</v>
      </c>
      <c r="J315" s="154">
        <f>Лист1!M326</f>
        <v>10638000</v>
      </c>
      <c r="K315" s="156"/>
      <c r="L315" s="156"/>
      <c r="M315" s="486"/>
    </row>
    <row r="316" spans="1:13" s="481" customFormat="1" ht="30" customHeight="1" x14ac:dyDescent="0.3">
      <c r="A316" s="472" t="s">
        <v>1311</v>
      </c>
      <c r="B316" s="473" t="s">
        <v>1312</v>
      </c>
      <c r="C316" s="153">
        <f t="shared" si="5"/>
        <v>18567250</v>
      </c>
      <c r="D316" s="153"/>
      <c r="E316" s="158"/>
      <c r="F316" s="156"/>
      <c r="G316" s="159"/>
      <c r="H316" s="154"/>
      <c r="I316" s="154">
        <v>9425</v>
      </c>
      <c r="J316" s="154">
        <f>Лист1!M327</f>
        <v>18567250</v>
      </c>
      <c r="K316" s="156"/>
      <c r="L316" s="156"/>
      <c r="M316" s="486"/>
    </row>
    <row r="317" spans="1:13" s="481" customFormat="1" ht="30" customHeight="1" x14ac:dyDescent="0.3">
      <c r="A317" s="472" t="s">
        <v>1313</v>
      </c>
      <c r="B317" s="473" t="s">
        <v>1314</v>
      </c>
      <c r="C317" s="153">
        <f t="shared" si="5"/>
        <v>3152000</v>
      </c>
      <c r="D317" s="153"/>
      <c r="E317" s="165"/>
      <c r="F317" s="156"/>
      <c r="G317" s="157"/>
      <c r="H317" s="154"/>
      <c r="I317" s="154">
        <v>1600</v>
      </c>
      <c r="J317" s="154">
        <f>Лист1!M328</f>
        <v>3152000</v>
      </c>
      <c r="K317" s="156"/>
      <c r="L317" s="156"/>
      <c r="M317" s="486"/>
    </row>
    <row r="318" spans="1:13" s="481" customFormat="1" ht="30" customHeight="1" x14ac:dyDescent="0.3">
      <c r="A318" s="472" t="s">
        <v>1315</v>
      </c>
      <c r="B318" s="473" t="s">
        <v>1316</v>
      </c>
      <c r="C318" s="153">
        <f t="shared" si="5"/>
        <v>11110800</v>
      </c>
      <c r="D318" s="153"/>
      <c r="E318" s="155"/>
      <c r="F318" s="156"/>
      <c r="G318" s="157"/>
      <c r="H318" s="154"/>
      <c r="I318" s="154">
        <v>5640</v>
      </c>
      <c r="J318" s="154">
        <f>Лист1!M329</f>
        <v>11110800</v>
      </c>
      <c r="K318" s="156"/>
      <c r="L318" s="156"/>
      <c r="M318" s="486"/>
    </row>
    <row r="319" spans="1:13" s="481" customFormat="1" ht="30" customHeight="1" x14ac:dyDescent="0.3">
      <c r="A319" s="472" t="s">
        <v>1317</v>
      </c>
      <c r="B319" s="473" t="s">
        <v>1318</v>
      </c>
      <c r="C319" s="153">
        <f t="shared" si="5"/>
        <v>5709060</v>
      </c>
      <c r="D319" s="153"/>
      <c r="E319" s="155"/>
      <c r="F319" s="156"/>
      <c r="G319" s="157"/>
      <c r="H319" s="154"/>
      <c r="I319" s="154">
        <v>2898</v>
      </c>
      <c r="J319" s="154">
        <f>Лист1!M330</f>
        <v>5709060</v>
      </c>
      <c r="K319" s="156"/>
      <c r="L319" s="156"/>
      <c r="M319" s="486"/>
    </row>
    <row r="320" spans="1:13" s="481" customFormat="1" ht="30" customHeight="1" x14ac:dyDescent="0.3">
      <c r="A320" s="472" t="s">
        <v>1319</v>
      </c>
      <c r="B320" s="473" t="s">
        <v>1320</v>
      </c>
      <c r="C320" s="153">
        <f t="shared" si="5"/>
        <v>3278080</v>
      </c>
      <c r="D320" s="153"/>
      <c r="E320" s="155"/>
      <c r="F320" s="156"/>
      <c r="G320" s="157"/>
      <c r="H320" s="154"/>
      <c r="I320" s="154">
        <v>1664</v>
      </c>
      <c r="J320" s="154">
        <f>Лист1!M331</f>
        <v>3278080</v>
      </c>
      <c r="K320" s="156"/>
      <c r="L320" s="156"/>
      <c r="M320" s="486"/>
    </row>
    <row r="321" spans="1:13" s="481" customFormat="1" ht="30" customHeight="1" x14ac:dyDescent="0.3">
      <c r="A321" s="472" t="s">
        <v>1321</v>
      </c>
      <c r="B321" s="473" t="s">
        <v>1322</v>
      </c>
      <c r="C321" s="153">
        <f t="shared" si="5"/>
        <v>14733630</v>
      </c>
      <c r="D321" s="153"/>
      <c r="E321" s="166"/>
      <c r="F321" s="154"/>
      <c r="G321" s="167"/>
      <c r="H321" s="156"/>
      <c r="I321" s="154">
        <v>7479</v>
      </c>
      <c r="J321" s="154">
        <f>Лист1!M332</f>
        <v>14733630</v>
      </c>
      <c r="K321" s="156"/>
      <c r="L321" s="156"/>
      <c r="M321" s="486"/>
    </row>
    <row r="322" spans="1:13" s="481" customFormat="1" ht="30" customHeight="1" x14ac:dyDescent="0.3">
      <c r="A322" s="472" t="s">
        <v>1323</v>
      </c>
      <c r="B322" s="473" t="s">
        <v>1324</v>
      </c>
      <c r="C322" s="153">
        <f t="shared" si="5"/>
        <v>4826500</v>
      </c>
      <c r="D322" s="153"/>
      <c r="E322" s="165"/>
      <c r="F322" s="156"/>
      <c r="G322" s="157"/>
      <c r="H322" s="154"/>
      <c r="I322" s="154">
        <v>2450</v>
      </c>
      <c r="J322" s="154">
        <f>Лист1!M333</f>
        <v>4826500</v>
      </c>
      <c r="K322" s="156"/>
      <c r="L322" s="156"/>
      <c r="M322" s="486"/>
    </row>
    <row r="323" spans="1:13" s="481" customFormat="1" ht="30" customHeight="1" x14ac:dyDescent="0.3">
      <c r="A323" s="472" t="s">
        <v>1325</v>
      </c>
      <c r="B323" s="473" t="s">
        <v>1326</v>
      </c>
      <c r="C323" s="153">
        <f t="shared" si="5"/>
        <v>1636036.6</v>
      </c>
      <c r="D323" s="153"/>
      <c r="E323" s="164"/>
      <c r="F323" s="156"/>
      <c r="G323" s="157">
        <v>658.1</v>
      </c>
      <c r="H323" s="154">
        <f>Лист1!M334</f>
        <v>1636036.6</v>
      </c>
      <c r="I323" s="154"/>
      <c r="J323" s="154"/>
      <c r="K323" s="156"/>
      <c r="L323" s="156"/>
      <c r="M323" s="486"/>
    </row>
    <row r="324" spans="1:13" s="481" customFormat="1" ht="30" customHeight="1" x14ac:dyDescent="0.3">
      <c r="A324" s="472" t="s">
        <v>1327</v>
      </c>
      <c r="B324" s="473" t="s">
        <v>1328</v>
      </c>
      <c r="C324" s="153">
        <f t="shared" si="5"/>
        <v>4432500</v>
      </c>
      <c r="D324" s="153"/>
      <c r="E324" s="165"/>
      <c r="F324" s="156"/>
      <c r="G324" s="157"/>
      <c r="H324" s="154"/>
      <c r="I324" s="154">
        <v>2250</v>
      </c>
      <c r="J324" s="154">
        <f>Лист1!M335</f>
        <v>4432500</v>
      </c>
      <c r="K324" s="156"/>
      <c r="L324" s="156"/>
      <c r="M324" s="486"/>
    </row>
    <row r="325" spans="1:13" s="481" customFormat="1" ht="30" customHeight="1" x14ac:dyDescent="0.3">
      <c r="A325" s="472" t="s">
        <v>1329</v>
      </c>
      <c r="B325" s="473" t="s">
        <v>1330</v>
      </c>
      <c r="C325" s="153">
        <f t="shared" si="5"/>
        <v>8155800</v>
      </c>
      <c r="D325" s="153"/>
      <c r="E325" s="155"/>
      <c r="F325" s="156"/>
      <c r="G325" s="157"/>
      <c r="H325" s="154"/>
      <c r="I325" s="279">
        <v>4140</v>
      </c>
      <c r="J325" s="154">
        <f>Лист1!M336</f>
        <v>8155800</v>
      </c>
      <c r="K325" s="156"/>
      <c r="L325" s="156"/>
      <c r="M325" s="486"/>
    </row>
    <row r="326" spans="1:13" s="481" customFormat="1" ht="30" customHeight="1" x14ac:dyDescent="0.3">
      <c r="A326" s="472" t="s">
        <v>1331</v>
      </c>
      <c r="B326" s="473" t="s">
        <v>1332</v>
      </c>
      <c r="C326" s="153">
        <f t="shared" si="5"/>
        <v>4432500</v>
      </c>
      <c r="D326" s="153"/>
      <c r="E326" s="158"/>
      <c r="F326" s="156"/>
      <c r="G326" s="159"/>
      <c r="H326" s="154"/>
      <c r="I326" s="279">
        <v>2250</v>
      </c>
      <c r="J326" s="154">
        <f>Лист1!M337</f>
        <v>4432500</v>
      </c>
      <c r="K326" s="156"/>
      <c r="L326" s="156"/>
      <c r="M326" s="486"/>
    </row>
    <row r="327" spans="1:13" s="481" customFormat="1" ht="30" customHeight="1" x14ac:dyDescent="0.3">
      <c r="A327" s="472" t="s">
        <v>1333</v>
      </c>
      <c r="B327" s="473" t="s">
        <v>1334</v>
      </c>
      <c r="C327" s="153">
        <f t="shared" si="5"/>
        <v>14558300</v>
      </c>
      <c r="D327" s="153"/>
      <c r="E327" s="158"/>
      <c r="F327" s="156"/>
      <c r="G327" s="159"/>
      <c r="H327" s="154"/>
      <c r="I327" s="314">
        <v>7390</v>
      </c>
      <c r="J327" s="218">
        <f>Лист1!M338</f>
        <v>14558300</v>
      </c>
      <c r="K327" s="156"/>
      <c r="L327" s="156"/>
      <c r="M327" s="486"/>
    </row>
    <row r="328" spans="1:13" s="481" customFormat="1" ht="30" customHeight="1" x14ac:dyDescent="0.3">
      <c r="A328" s="472" t="s">
        <v>1335</v>
      </c>
      <c r="B328" s="473" t="s">
        <v>1336</v>
      </c>
      <c r="C328" s="153">
        <f t="shared" ref="C328:C391" si="6">SUM(D328,F328,H328,J328,L328)</f>
        <v>5122000</v>
      </c>
      <c r="D328" s="153"/>
      <c r="E328" s="158"/>
      <c r="F328" s="156"/>
      <c r="G328" s="159"/>
      <c r="H328" s="156"/>
      <c r="I328" s="279">
        <v>2600</v>
      </c>
      <c r="J328" s="154">
        <f>Лист1!M339</f>
        <v>5122000</v>
      </c>
      <c r="K328" s="156"/>
      <c r="L328" s="156"/>
      <c r="M328" s="486"/>
    </row>
    <row r="329" spans="1:13" s="481" customFormat="1" ht="30" customHeight="1" x14ac:dyDescent="0.3">
      <c r="A329" s="472" t="s">
        <v>1337</v>
      </c>
      <c r="B329" s="473" t="s">
        <v>1338</v>
      </c>
      <c r="C329" s="153">
        <f t="shared" si="6"/>
        <v>5122000</v>
      </c>
      <c r="D329" s="153"/>
      <c r="E329" s="158"/>
      <c r="F329" s="156"/>
      <c r="G329" s="159"/>
      <c r="H329" s="154"/>
      <c r="I329" s="313">
        <v>2600</v>
      </c>
      <c r="J329" s="154">
        <f>Лист1!M340</f>
        <v>5122000</v>
      </c>
      <c r="K329" s="156"/>
      <c r="L329" s="156"/>
      <c r="M329" s="486"/>
    </row>
    <row r="330" spans="1:13" s="481" customFormat="1" ht="30" customHeight="1" x14ac:dyDescent="0.3">
      <c r="A330" s="472" t="s">
        <v>1339</v>
      </c>
      <c r="B330" s="473" t="s">
        <v>1340</v>
      </c>
      <c r="C330" s="153">
        <f t="shared" si="6"/>
        <v>5783319.2000000002</v>
      </c>
      <c r="D330" s="153">
        <f>Лист1!M341</f>
        <v>5783319.2000000002</v>
      </c>
      <c r="E330" s="158"/>
      <c r="F330" s="156"/>
      <c r="G330" s="159"/>
      <c r="H330" s="156"/>
      <c r="I330" s="313"/>
      <c r="J330" s="154"/>
      <c r="K330" s="156"/>
      <c r="L330" s="156"/>
      <c r="M330" s="486"/>
    </row>
    <row r="331" spans="1:13" s="481" customFormat="1" ht="30" customHeight="1" x14ac:dyDescent="0.3">
      <c r="A331" s="472" t="s">
        <v>1341</v>
      </c>
      <c r="B331" s="473" t="s">
        <v>1342</v>
      </c>
      <c r="C331" s="153">
        <f t="shared" si="6"/>
        <v>5122000</v>
      </c>
      <c r="D331" s="153"/>
      <c r="E331" s="158"/>
      <c r="F331" s="156"/>
      <c r="G331" s="159"/>
      <c r="H331" s="156"/>
      <c r="I331" s="313">
        <v>2600</v>
      </c>
      <c r="J331" s="154">
        <f>Лист1!M342</f>
        <v>5122000</v>
      </c>
      <c r="K331" s="156"/>
      <c r="L331" s="156"/>
      <c r="M331" s="486"/>
    </row>
    <row r="332" spans="1:13" s="481" customFormat="1" ht="30" customHeight="1" x14ac:dyDescent="0.3">
      <c r="A332" s="472" t="s">
        <v>1343</v>
      </c>
      <c r="B332" s="473" t="s">
        <v>1344</v>
      </c>
      <c r="C332" s="153">
        <f t="shared" si="6"/>
        <v>10835000</v>
      </c>
      <c r="D332" s="153"/>
      <c r="E332" s="158"/>
      <c r="F332" s="156"/>
      <c r="G332" s="159"/>
      <c r="H332" s="156"/>
      <c r="I332" s="313">
        <v>5500</v>
      </c>
      <c r="J332" s="154">
        <f>Лист1!M343</f>
        <v>10835000</v>
      </c>
      <c r="K332" s="156"/>
      <c r="L332" s="156"/>
      <c r="M332" s="486"/>
    </row>
    <row r="333" spans="1:13" s="481" customFormat="1" ht="30" customHeight="1" x14ac:dyDescent="0.3">
      <c r="A333" s="472" t="s">
        <v>1345</v>
      </c>
      <c r="B333" s="473" t="s">
        <v>1346</v>
      </c>
      <c r="C333" s="153">
        <f t="shared" si="6"/>
        <v>10835000</v>
      </c>
      <c r="D333" s="153"/>
      <c r="E333" s="158"/>
      <c r="F333" s="156"/>
      <c r="G333" s="159"/>
      <c r="H333" s="154"/>
      <c r="I333" s="313">
        <v>5500</v>
      </c>
      <c r="J333" s="154">
        <f>Лист1!M344</f>
        <v>10835000</v>
      </c>
      <c r="K333" s="156"/>
      <c r="L333" s="156"/>
      <c r="M333" s="486"/>
    </row>
    <row r="334" spans="1:13" s="481" customFormat="1" ht="30" customHeight="1" x14ac:dyDescent="0.3">
      <c r="A334" s="472" t="s">
        <v>1347</v>
      </c>
      <c r="B334" s="473" t="s">
        <v>1348</v>
      </c>
      <c r="C334" s="153">
        <f t="shared" si="6"/>
        <v>17393130</v>
      </c>
      <c r="D334" s="153"/>
      <c r="E334" s="165"/>
      <c r="F334" s="156"/>
      <c r="G334" s="157"/>
      <c r="H334" s="154"/>
      <c r="I334" s="322">
        <v>8829</v>
      </c>
      <c r="J334" s="218">
        <f>Лист1!M345</f>
        <v>17393130</v>
      </c>
      <c r="K334" s="156"/>
      <c r="L334" s="156"/>
      <c r="M334" s="486"/>
    </row>
    <row r="335" spans="1:13" s="481" customFormat="1" ht="30" customHeight="1" x14ac:dyDescent="0.3">
      <c r="A335" s="472" t="s">
        <v>1349</v>
      </c>
      <c r="B335" s="473" t="s">
        <v>1350</v>
      </c>
      <c r="C335" s="153">
        <f t="shared" si="6"/>
        <v>4531000</v>
      </c>
      <c r="D335" s="153"/>
      <c r="E335" s="165"/>
      <c r="F335" s="156"/>
      <c r="G335" s="167"/>
      <c r="H335" s="156"/>
      <c r="I335" s="313">
        <v>2300</v>
      </c>
      <c r="J335" s="154">
        <f>Лист1!M346</f>
        <v>4531000</v>
      </c>
      <c r="K335" s="156"/>
      <c r="L335" s="156"/>
      <c r="M335" s="486"/>
    </row>
    <row r="336" spans="1:13" s="481" customFormat="1" ht="30" customHeight="1" x14ac:dyDescent="0.3">
      <c r="A336" s="472" t="s">
        <v>1351</v>
      </c>
      <c r="B336" s="473" t="s">
        <v>1352</v>
      </c>
      <c r="C336" s="153">
        <f t="shared" si="6"/>
        <v>4113825.0000000005</v>
      </c>
      <c r="D336" s="153"/>
      <c r="E336" s="158"/>
      <c r="F336" s="156"/>
      <c r="G336" s="159"/>
      <c r="H336" s="156"/>
      <c r="I336" s="313">
        <v>5485.1</v>
      </c>
      <c r="J336" s="154">
        <f>Лист1!M347</f>
        <v>4113825.0000000005</v>
      </c>
      <c r="K336" s="156"/>
      <c r="L336" s="156"/>
      <c r="M336" s="486"/>
    </row>
    <row r="337" spans="1:13" s="481" customFormat="1" ht="30" customHeight="1" x14ac:dyDescent="0.3">
      <c r="A337" s="472" t="s">
        <v>1353</v>
      </c>
      <c r="B337" s="473" t="s">
        <v>1354</v>
      </c>
      <c r="C337" s="153">
        <f t="shared" si="6"/>
        <v>3161549.9999999995</v>
      </c>
      <c r="D337" s="153"/>
      <c r="E337" s="158"/>
      <c r="F337" s="154"/>
      <c r="G337" s="157"/>
      <c r="H337" s="154"/>
      <c r="I337" s="313">
        <v>4215.3999999999996</v>
      </c>
      <c r="J337" s="154">
        <f>Лист1!M348</f>
        <v>3161549.9999999995</v>
      </c>
      <c r="K337" s="156"/>
      <c r="L337" s="156"/>
      <c r="M337" s="486"/>
    </row>
    <row r="338" spans="1:13" s="481" customFormat="1" ht="30" customHeight="1" x14ac:dyDescent="0.3">
      <c r="A338" s="472" t="s">
        <v>1355</v>
      </c>
      <c r="B338" s="473" t="s">
        <v>1356</v>
      </c>
      <c r="C338" s="153">
        <f t="shared" si="6"/>
        <v>36397720</v>
      </c>
      <c r="D338" s="153"/>
      <c r="E338" s="158"/>
      <c r="F338" s="156"/>
      <c r="G338" s="159"/>
      <c r="H338" s="156"/>
      <c r="I338" s="313">
        <v>18476</v>
      </c>
      <c r="J338" s="154">
        <f>Лист1!M349</f>
        <v>36397720</v>
      </c>
      <c r="K338" s="156"/>
      <c r="L338" s="156"/>
      <c r="M338" s="486"/>
    </row>
    <row r="339" spans="1:13" s="481" customFormat="1" ht="30" customHeight="1" x14ac:dyDescent="0.3">
      <c r="A339" s="472" t="s">
        <v>1357</v>
      </c>
      <c r="B339" s="473" t="s">
        <v>1358</v>
      </c>
      <c r="C339" s="153">
        <f t="shared" si="6"/>
        <v>30660883</v>
      </c>
      <c r="D339" s="153"/>
      <c r="E339" s="165"/>
      <c r="F339" s="156"/>
      <c r="G339" s="157"/>
      <c r="H339" s="154"/>
      <c r="I339" s="322">
        <v>15563.9</v>
      </c>
      <c r="J339" s="218">
        <f>Лист1!M350</f>
        <v>30660883</v>
      </c>
      <c r="K339" s="156"/>
      <c r="L339" s="156"/>
      <c r="M339" s="486"/>
    </row>
    <row r="340" spans="1:13" s="481" customFormat="1" ht="30" customHeight="1" x14ac:dyDescent="0.3">
      <c r="A340" s="472" t="s">
        <v>1359</v>
      </c>
      <c r="B340" s="473" t="s">
        <v>1360</v>
      </c>
      <c r="C340" s="153">
        <f t="shared" si="6"/>
        <v>22178260</v>
      </c>
      <c r="D340" s="153"/>
      <c r="E340" s="158"/>
      <c r="F340" s="156"/>
      <c r="G340" s="159"/>
      <c r="H340" s="156"/>
      <c r="I340" s="313">
        <v>11258</v>
      </c>
      <c r="J340" s="154">
        <f>Лист1!M351</f>
        <v>22178260</v>
      </c>
      <c r="K340" s="156"/>
      <c r="L340" s="156"/>
      <c r="M340" s="486"/>
    </row>
    <row r="341" spans="1:13" s="481" customFormat="1" ht="30" customHeight="1" x14ac:dyDescent="0.3">
      <c r="A341" s="472" t="s">
        <v>1361</v>
      </c>
      <c r="B341" s="473" t="s">
        <v>1362</v>
      </c>
      <c r="C341" s="153">
        <f t="shared" si="6"/>
        <v>33007350</v>
      </c>
      <c r="D341" s="153"/>
      <c r="E341" s="158"/>
      <c r="F341" s="156"/>
      <c r="G341" s="157"/>
      <c r="H341" s="154"/>
      <c r="I341" s="313">
        <v>16755</v>
      </c>
      <c r="J341" s="154">
        <f>Лист1!M352</f>
        <v>33007350</v>
      </c>
      <c r="K341" s="156"/>
      <c r="L341" s="156"/>
      <c r="M341" s="486"/>
    </row>
    <row r="342" spans="1:13" s="481" customFormat="1" ht="30" customHeight="1" x14ac:dyDescent="0.3">
      <c r="A342" s="472" t="s">
        <v>1363</v>
      </c>
      <c r="B342" s="473" t="s">
        <v>1364</v>
      </c>
      <c r="C342" s="153">
        <f t="shared" si="6"/>
        <v>23305100</v>
      </c>
      <c r="D342" s="153"/>
      <c r="E342" s="158"/>
      <c r="F342" s="156"/>
      <c r="G342" s="159"/>
      <c r="H342" s="154"/>
      <c r="I342" s="313">
        <v>11830</v>
      </c>
      <c r="J342" s="154">
        <f>Лист1!M353</f>
        <v>23305100</v>
      </c>
      <c r="K342" s="156"/>
      <c r="L342" s="156"/>
      <c r="M342" s="486"/>
    </row>
    <row r="343" spans="1:13" s="481" customFormat="1" ht="30" customHeight="1" x14ac:dyDescent="0.3">
      <c r="A343" s="472" t="s">
        <v>1365</v>
      </c>
      <c r="B343" s="473" t="s">
        <v>1366</v>
      </c>
      <c r="C343" s="153">
        <f t="shared" si="6"/>
        <v>33007350</v>
      </c>
      <c r="D343" s="153"/>
      <c r="E343" s="155"/>
      <c r="F343" s="156"/>
      <c r="G343" s="159"/>
      <c r="H343" s="156"/>
      <c r="I343" s="313">
        <v>16755</v>
      </c>
      <c r="J343" s="154">
        <f>Лист1!M354</f>
        <v>33007350</v>
      </c>
      <c r="K343" s="156"/>
      <c r="L343" s="156"/>
      <c r="M343" s="486"/>
    </row>
    <row r="344" spans="1:13" s="481" customFormat="1" ht="30" customHeight="1" x14ac:dyDescent="0.3">
      <c r="A344" s="472" t="s">
        <v>1367</v>
      </c>
      <c r="B344" s="473" t="s">
        <v>1368</v>
      </c>
      <c r="C344" s="153">
        <f t="shared" si="6"/>
        <v>2826331.1999999997</v>
      </c>
      <c r="D344" s="153"/>
      <c r="E344" s="164"/>
      <c r="F344" s="156"/>
      <c r="G344" s="157">
        <v>1784.3</v>
      </c>
      <c r="H344" s="154">
        <f>Лист1!M355</f>
        <v>2826331.1999999997</v>
      </c>
      <c r="I344" s="279"/>
      <c r="J344" s="156"/>
      <c r="K344" s="156"/>
      <c r="L344" s="156"/>
      <c r="M344" s="486"/>
    </row>
    <row r="345" spans="1:13" s="481" customFormat="1" ht="30" customHeight="1" x14ac:dyDescent="0.3">
      <c r="A345" s="472" t="s">
        <v>1369</v>
      </c>
      <c r="B345" s="473" t="s">
        <v>1370</v>
      </c>
      <c r="C345" s="153">
        <f t="shared" si="6"/>
        <v>18793800</v>
      </c>
      <c r="D345" s="153"/>
      <c r="E345" s="155"/>
      <c r="F345" s="156"/>
      <c r="G345" s="157"/>
      <c r="H345" s="154"/>
      <c r="I345" s="313">
        <v>9540</v>
      </c>
      <c r="J345" s="154">
        <f>Лист1!M356</f>
        <v>18793800</v>
      </c>
      <c r="K345" s="156"/>
      <c r="L345" s="156"/>
      <c r="M345" s="486"/>
    </row>
    <row r="346" spans="1:13" s="481" customFormat="1" ht="30" customHeight="1" x14ac:dyDescent="0.3">
      <c r="A346" s="472" t="s">
        <v>1371</v>
      </c>
      <c r="B346" s="473" t="s">
        <v>1372</v>
      </c>
      <c r="C346" s="153">
        <f t="shared" si="6"/>
        <v>4097600</v>
      </c>
      <c r="D346" s="153"/>
      <c r="E346" s="155"/>
      <c r="F346" s="156"/>
      <c r="G346" s="157"/>
      <c r="H346" s="154"/>
      <c r="I346" s="313">
        <v>2080</v>
      </c>
      <c r="J346" s="154">
        <f>Лист1!M357</f>
        <v>4097600</v>
      </c>
      <c r="K346" s="156"/>
      <c r="L346" s="156"/>
      <c r="M346" s="486"/>
    </row>
    <row r="347" spans="1:13" s="481" customFormat="1" ht="30" customHeight="1" x14ac:dyDescent="0.3">
      <c r="A347" s="472" t="s">
        <v>1373</v>
      </c>
      <c r="B347" s="473" t="s">
        <v>1374</v>
      </c>
      <c r="C347" s="153">
        <f t="shared" si="6"/>
        <v>7092000</v>
      </c>
      <c r="D347" s="153"/>
      <c r="E347" s="176"/>
      <c r="F347" s="156"/>
      <c r="G347" s="157"/>
      <c r="H347" s="154"/>
      <c r="I347" s="313">
        <v>3600</v>
      </c>
      <c r="J347" s="154">
        <f>Лист1!M358</f>
        <v>7092000</v>
      </c>
      <c r="K347" s="156"/>
      <c r="L347" s="156"/>
      <c r="M347" s="486"/>
    </row>
    <row r="348" spans="1:13" s="481" customFormat="1" ht="30" customHeight="1" x14ac:dyDescent="0.3">
      <c r="A348" s="472" t="s">
        <v>1375</v>
      </c>
      <c r="B348" s="473" t="s">
        <v>1376</v>
      </c>
      <c r="C348" s="153">
        <f t="shared" si="6"/>
        <v>7092000</v>
      </c>
      <c r="D348" s="153"/>
      <c r="E348" s="158"/>
      <c r="F348" s="156"/>
      <c r="G348" s="159"/>
      <c r="H348" s="156"/>
      <c r="I348" s="313">
        <v>3600</v>
      </c>
      <c r="J348" s="154">
        <f>Лист1!M359</f>
        <v>7092000</v>
      </c>
      <c r="K348" s="156"/>
      <c r="L348" s="156"/>
      <c r="M348" s="486"/>
    </row>
    <row r="349" spans="1:13" s="481" customFormat="1" ht="30" customHeight="1" x14ac:dyDescent="0.3">
      <c r="A349" s="472" t="s">
        <v>1377</v>
      </c>
      <c r="B349" s="473" t="s">
        <v>1378</v>
      </c>
      <c r="C349" s="153">
        <f t="shared" si="6"/>
        <v>10716800</v>
      </c>
      <c r="D349" s="153"/>
      <c r="E349" s="158"/>
      <c r="F349" s="156"/>
      <c r="G349" s="159"/>
      <c r="H349" s="156"/>
      <c r="I349" s="322">
        <v>5440</v>
      </c>
      <c r="J349" s="154">
        <f>Лист1!M360</f>
        <v>10716800</v>
      </c>
      <c r="K349" s="156"/>
      <c r="L349" s="156"/>
      <c r="M349" s="486"/>
    </row>
    <row r="350" spans="1:13" s="481" customFormat="1" ht="30" customHeight="1" x14ac:dyDescent="0.3">
      <c r="A350" s="472" t="s">
        <v>1379</v>
      </c>
      <c r="B350" s="473" t="s">
        <v>1380</v>
      </c>
      <c r="C350" s="153">
        <f t="shared" si="6"/>
        <v>7092000</v>
      </c>
      <c r="D350" s="153"/>
      <c r="E350" s="164"/>
      <c r="F350" s="156"/>
      <c r="G350" s="157"/>
      <c r="H350" s="154"/>
      <c r="I350" s="313">
        <v>3600</v>
      </c>
      <c r="J350" s="154">
        <f>Лист1!M361</f>
        <v>7092000</v>
      </c>
      <c r="K350" s="156"/>
      <c r="L350" s="156"/>
      <c r="M350" s="486"/>
    </row>
    <row r="351" spans="1:13" s="481" customFormat="1" ht="30" customHeight="1" x14ac:dyDescent="0.3">
      <c r="A351" s="472" t="s">
        <v>1381</v>
      </c>
      <c r="B351" s="473" t="s">
        <v>1382</v>
      </c>
      <c r="C351" s="153">
        <f t="shared" si="6"/>
        <v>9503280</v>
      </c>
      <c r="D351" s="153"/>
      <c r="E351" s="164"/>
      <c r="F351" s="156"/>
      <c r="G351" s="157"/>
      <c r="H351" s="156"/>
      <c r="I351" s="313">
        <v>4824</v>
      </c>
      <c r="J351" s="154">
        <f>Лист1!M362</f>
        <v>9503280</v>
      </c>
      <c r="K351" s="156"/>
      <c r="L351" s="156"/>
      <c r="M351" s="486"/>
    </row>
    <row r="352" spans="1:13" s="481" customFormat="1" ht="30" customHeight="1" x14ac:dyDescent="0.3">
      <c r="A352" s="472" t="s">
        <v>1383</v>
      </c>
      <c r="B352" s="473" t="s">
        <v>1384</v>
      </c>
      <c r="C352" s="153">
        <f t="shared" si="6"/>
        <v>5433260</v>
      </c>
      <c r="D352" s="153"/>
      <c r="E352" s="165"/>
      <c r="F352" s="156"/>
      <c r="G352" s="157"/>
      <c r="H352" s="154"/>
      <c r="I352" s="313">
        <v>2758</v>
      </c>
      <c r="J352" s="154">
        <f>Лист1!M363</f>
        <v>5433260</v>
      </c>
      <c r="K352" s="156"/>
      <c r="L352" s="156"/>
      <c r="M352" s="486"/>
    </row>
    <row r="353" spans="1:13" s="481" customFormat="1" ht="30" customHeight="1" x14ac:dyDescent="0.3">
      <c r="A353" s="472" t="s">
        <v>1385</v>
      </c>
      <c r="B353" s="473" t="s">
        <v>1386</v>
      </c>
      <c r="C353" s="153">
        <f t="shared" si="6"/>
        <v>5433260</v>
      </c>
      <c r="D353" s="153"/>
      <c r="E353" s="165"/>
      <c r="F353" s="156"/>
      <c r="G353" s="157"/>
      <c r="H353" s="154"/>
      <c r="I353" s="313">
        <v>2758</v>
      </c>
      <c r="J353" s="154">
        <f>Лист1!M364</f>
        <v>5433260</v>
      </c>
      <c r="K353" s="156"/>
      <c r="L353" s="156"/>
      <c r="M353" s="486"/>
    </row>
    <row r="354" spans="1:13" s="481" customFormat="1" ht="30" customHeight="1" x14ac:dyDescent="0.3">
      <c r="A354" s="472" t="s">
        <v>1387</v>
      </c>
      <c r="B354" s="473" t="s">
        <v>1388</v>
      </c>
      <c r="C354" s="153">
        <f t="shared" si="6"/>
        <v>60124400</v>
      </c>
      <c r="D354" s="153"/>
      <c r="E354" s="160"/>
      <c r="F354" s="156"/>
      <c r="G354" s="161"/>
      <c r="H354" s="156"/>
      <c r="I354" s="313">
        <v>30520</v>
      </c>
      <c r="J354" s="154">
        <f>Лист1!M365</f>
        <v>60124400</v>
      </c>
      <c r="K354" s="156"/>
      <c r="L354" s="156"/>
      <c r="M354" s="486"/>
    </row>
    <row r="355" spans="1:13" s="481" customFormat="1" ht="30" customHeight="1" x14ac:dyDescent="0.3">
      <c r="A355" s="472" t="s">
        <v>1389</v>
      </c>
      <c r="B355" s="473" t="s">
        <v>1390</v>
      </c>
      <c r="C355" s="153">
        <f t="shared" si="6"/>
        <v>9259000</v>
      </c>
      <c r="D355" s="153"/>
      <c r="E355" s="177"/>
      <c r="F355" s="156"/>
      <c r="G355" s="157"/>
      <c r="H355" s="154"/>
      <c r="I355" s="279">
        <v>4700</v>
      </c>
      <c r="J355" s="154">
        <f>Лист1!M366</f>
        <v>9259000</v>
      </c>
      <c r="K355" s="156"/>
      <c r="L355" s="156"/>
      <c r="M355" s="486"/>
    </row>
    <row r="356" spans="1:13" s="481" customFormat="1" ht="30" customHeight="1" x14ac:dyDescent="0.3">
      <c r="A356" s="472" t="s">
        <v>1391</v>
      </c>
      <c r="B356" s="473" t="s">
        <v>1392</v>
      </c>
      <c r="C356" s="153">
        <f t="shared" si="6"/>
        <v>4904100</v>
      </c>
      <c r="D356" s="153"/>
      <c r="E356" s="166"/>
      <c r="F356" s="154"/>
      <c r="G356" s="159"/>
      <c r="H356" s="154"/>
      <c r="I356" s="279">
        <v>6538.8</v>
      </c>
      <c r="J356" s="154">
        <f>Лист1!M367</f>
        <v>4904100</v>
      </c>
      <c r="K356" s="156"/>
      <c r="L356" s="156"/>
      <c r="M356" s="486"/>
    </row>
    <row r="357" spans="1:13" s="481" customFormat="1" ht="30" customHeight="1" x14ac:dyDescent="0.3">
      <c r="A357" s="472" t="s">
        <v>1393</v>
      </c>
      <c r="B357" s="473" t="s">
        <v>1394</v>
      </c>
      <c r="C357" s="153">
        <f t="shared" si="6"/>
        <v>4137000</v>
      </c>
      <c r="D357" s="153"/>
      <c r="E357" s="166"/>
      <c r="F357" s="156"/>
      <c r="G357" s="167"/>
      <c r="H357" s="156"/>
      <c r="I357" s="279">
        <v>2100</v>
      </c>
      <c r="J357" s="154">
        <f>Лист1!M368</f>
        <v>4137000</v>
      </c>
      <c r="K357" s="156"/>
      <c r="L357" s="156"/>
      <c r="M357" s="486"/>
    </row>
    <row r="358" spans="1:13" s="481" customFormat="1" ht="30" customHeight="1" x14ac:dyDescent="0.3">
      <c r="A358" s="472" t="s">
        <v>1395</v>
      </c>
      <c r="B358" s="473" t="s">
        <v>1396</v>
      </c>
      <c r="C358" s="153">
        <f t="shared" si="6"/>
        <v>15858500</v>
      </c>
      <c r="D358" s="153"/>
      <c r="E358" s="165"/>
      <c r="F358" s="156"/>
      <c r="G358" s="167"/>
      <c r="H358" s="156"/>
      <c r="I358" s="279">
        <v>8050</v>
      </c>
      <c r="J358" s="154">
        <f>Лист1!M369</f>
        <v>15858500</v>
      </c>
      <c r="K358" s="156"/>
      <c r="L358" s="156"/>
      <c r="M358" s="486"/>
    </row>
    <row r="359" spans="1:13" s="481" customFormat="1" ht="30" customHeight="1" x14ac:dyDescent="0.3">
      <c r="A359" s="472" t="s">
        <v>1397</v>
      </c>
      <c r="B359" s="473" t="s">
        <v>1398</v>
      </c>
      <c r="C359" s="153">
        <f t="shared" si="6"/>
        <v>4137000</v>
      </c>
      <c r="D359" s="153"/>
      <c r="E359" s="165"/>
      <c r="F359" s="156"/>
      <c r="G359" s="157"/>
      <c r="H359" s="154"/>
      <c r="I359" s="279">
        <v>2100</v>
      </c>
      <c r="J359" s="154">
        <f>Лист1!M370</f>
        <v>4137000</v>
      </c>
      <c r="K359" s="156"/>
      <c r="L359" s="156"/>
      <c r="M359" s="486"/>
    </row>
    <row r="360" spans="1:13" s="481" customFormat="1" ht="30" customHeight="1" x14ac:dyDescent="0.3">
      <c r="A360" s="472" t="s">
        <v>1399</v>
      </c>
      <c r="B360" s="473" t="s">
        <v>1400</v>
      </c>
      <c r="C360" s="153">
        <f t="shared" si="6"/>
        <v>1221794</v>
      </c>
      <c r="D360" s="153"/>
      <c r="E360" s="165"/>
      <c r="F360" s="156"/>
      <c r="G360" s="157"/>
      <c r="H360" s="154"/>
      <c r="I360" s="279">
        <v>620.20000000000005</v>
      </c>
      <c r="J360" s="154">
        <f>Лист1!M371</f>
        <v>1221794</v>
      </c>
      <c r="K360" s="156"/>
      <c r="L360" s="156"/>
      <c r="M360" s="486"/>
    </row>
    <row r="361" spans="1:13" s="481" customFormat="1" ht="30" customHeight="1" x14ac:dyDescent="0.3">
      <c r="A361" s="472" t="s">
        <v>1401</v>
      </c>
      <c r="B361" s="473" t="s">
        <v>1402</v>
      </c>
      <c r="C361" s="153">
        <f t="shared" si="6"/>
        <v>12805000</v>
      </c>
      <c r="D361" s="153"/>
      <c r="E361" s="165"/>
      <c r="F361" s="156"/>
      <c r="G361" s="157"/>
      <c r="H361" s="154"/>
      <c r="I361" s="314">
        <v>6500</v>
      </c>
      <c r="J361" s="218">
        <f>Лист1!M372</f>
        <v>12805000</v>
      </c>
      <c r="K361" s="156"/>
      <c r="L361" s="156"/>
      <c r="M361" s="486"/>
    </row>
    <row r="362" spans="1:13" s="481" customFormat="1" ht="30" customHeight="1" x14ac:dyDescent="0.3">
      <c r="A362" s="472" t="s">
        <v>1403</v>
      </c>
      <c r="B362" s="473" t="s">
        <v>1404</v>
      </c>
      <c r="C362" s="153">
        <f t="shared" si="6"/>
        <v>3670656</v>
      </c>
      <c r="D362" s="153"/>
      <c r="E362" s="165"/>
      <c r="F362" s="156"/>
      <c r="G362" s="157"/>
      <c r="H362" s="154"/>
      <c r="I362" s="279">
        <v>6952</v>
      </c>
      <c r="J362" s="218">
        <f>Лист1!M373</f>
        <v>3670656</v>
      </c>
      <c r="K362" s="156"/>
      <c r="L362" s="156"/>
      <c r="M362" s="486"/>
    </row>
    <row r="363" spans="1:13" s="481" customFormat="1" ht="30" customHeight="1" x14ac:dyDescent="0.3">
      <c r="A363" s="472" t="s">
        <v>1405</v>
      </c>
      <c r="B363" s="473" t="s">
        <v>1406</v>
      </c>
      <c r="C363" s="153">
        <f t="shared" si="6"/>
        <v>8608900</v>
      </c>
      <c r="D363" s="153"/>
      <c r="E363" s="165"/>
      <c r="F363" s="156"/>
      <c r="G363" s="167"/>
      <c r="H363" s="156"/>
      <c r="I363" s="279">
        <v>4370</v>
      </c>
      <c r="J363" s="154">
        <f>Лист1!M374</f>
        <v>8608900</v>
      </c>
      <c r="K363" s="156"/>
      <c r="L363" s="156"/>
      <c r="M363" s="486"/>
    </row>
    <row r="364" spans="1:13" s="481" customFormat="1" ht="30" customHeight="1" x14ac:dyDescent="0.3">
      <c r="A364" s="472" t="s">
        <v>1407</v>
      </c>
      <c r="B364" s="473" t="s">
        <v>1408</v>
      </c>
      <c r="C364" s="153">
        <f t="shared" si="6"/>
        <v>4925000</v>
      </c>
      <c r="D364" s="153"/>
      <c r="E364" s="177"/>
      <c r="F364" s="156"/>
      <c r="G364" s="157"/>
      <c r="H364" s="154"/>
      <c r="I364" s="279">
        <v>2500</v>
      </c>
      <c r="J364" s="154">
        <f>Лист1!M375</f>
        <v>4925000</v>
      </c>
      <c r="K364" s="156"/>
      <c r="L364" s="156"/>
      <c r="M364" s="486"/>
    </row>
    <row r="365" spans="1:13" s="481" customFormat="1" ht="30" customHeight="1" x14ac:dyDescent="0.3">
      <c r="A365" s="472" t="s">
        <v>1409</v>
      </c>
      <c r="B365" s="473" t="s">
        <v>1410</v>
      </c>
      <c r="C365" s="153">
        <f t="shared" si="6"/>
        <v>1221794</v>
      </c>
      <c r="D365" s="153"/>
      <c r="E365" s="178"/>
      <c r="F365" s="156"/>
      <c r="G365" s="167"/>
      <c r="H365" s="154"/>
      <c r="I365" s="279">
        <v>620.20000000000005</v>
      </c>
      <c r="J365" s="154">
        <f>Лист1!M376</f>
        <v>1221794</v>
      </c>
      <c r="K365" s="156"/>
      <c r="L365" s="156"/>
      <c r="M365" s="486"/>
    </row>
    <row r="366" spans="1:13" s="481" customFormat="1" ht="30" customHeight="1" x14ac:dyDescent="0.3">
      <c r="A366" s="472" t="s">
        <v>1411</v>
      </c>
      <c r="B366" s="473" t="s">
        <v>1412</v>
      </c>
      <c r="C366" s="153">
        <f t="shared" si="6"/>
        <v>4925000</v>
      </c>
      <c r="D366" s="153"/>
      <c r="E366" s="158"/>
      <c r="F366" s="156"/>
      <c r="G366" s="159"/>
      <c r="H366" s="154"/>
      <c r="I366" s="279">
        <v>2500</v>
      </c>
      <c r="J366" s="154">
        <f>Лист1!M377</f>
        <v>4925000</v>
      </c>
      <c r="K366" s="156"/>
      <c r="L366" s="156"/>
      <c r="M366" s="486"/>
    </row>
    <row r="367" spans="1:13" s="481" customFormat="1" ht="30" customHeight="1" x14ac:dyDescent="0.3">
      <c r="A367" s="472" t="s">
        <v>1413</v>
      </c>
      <c r="B367" s="473" t="s">
        <v>1414</v>
      </c>
      <c r="C367" s="153">
        <f t="shared" si="6"/>
        <v>8608900</v>
      </c>
      <c r="D367" s="153"/>
      <c r="E367" s="160"/>
      <c r="F367" s="156"/>
      <c r="G367" s="167"/>
      <c r="H367" s="156"/>
      <c r="I367" s="279">
        <v>4370</v>
      </c>
      <c r="J367" s="154">
        <f>Лист1!M378</f>
        <v>8608900</v>
      </c>
      <c r="K367" s="156"/>
      <c r="L367" s="156"/>
      <c r="M367" s="486"/>
    </row>
    <row r="368" spans="1:13" s="481" customFormat="1" ht="30" customHeight="1" x14ac:dyDescent="0.3">
      <c r="A368" s="472" t="s">
        <v>1415</v>
      </c>
      <c r="B368" s="473" t="s">
        <v>1416</v>
      </c>
      <c r="C368" s="153">
        <f t="shared" si="6"/>
        <v>4925000</v>
      </c>
      <c r="D368" s="153"/>
      <c r="E368" s="158"/>
      <c r="F368" s="156"/>
      <c r="G368" s="159"/>
      <c r="H368" s="156"/>
      <c r="I368" s="279">
        <v>2500</v>
      </c>
      <c r="J368" s="154">
        <f>Лист1!M379</f>
        <v>4925000</v>
      </c>
      <c r="K368" s="156"/>
      <c r="L368" s="156"/>
      <c r="M368" s="486"/>
    </row>
    <row r="369" spans="1:13" s="481" customFormat="1" ht="30" customHeight="1" x14ac:dyDescent="0.3">
      <c r="A369" s="472" t="s">
        <v>1417</v>
      </c>
      <c r="B369" s="473" t="s">
        <v>1418</v>
      </c>
      <c r="C369" s="153">
        <f t="shared" si="6"/>
        <v>8116400</v>
      </c>
      <c r="D369" s="153"/>
      <c r="E369" s="156"/>
      <c r="F369" s="156"/>
      <c r="G369" s="157"/>
      <c r="H369" s="154"/>
      <c r="I369" s="314">
        <v>4120</v>
      </c>
      <c r="J369" s="154">
        <f>Лист1!M380</f>
        <v>8116400</v>
      </c>
      <c r="K369" s="156"/>
      <c r="L369" s="156"/>
      <c r="M369" s="486"/>
    </row>
    <row r="370" spans="1:13" s="481" customFormat="1" ht="30" customHeight="1" x14ac:dyDescent="0.3">
      <c r="A370" s="472" t="s">
        <v>1419</v>
      </c>
      <c r="B370" s="473" t="s">
        <v>1420</v>
      </c>
      <c r="C370" s="153">
        <f t="shared" si="6"/>
        <v>5200800</v>
      </c>
      <c r="D370" s="153"/>
      <c r="E370" s="155"/>
      <c r="F370" s="156"/>
      <c r="G370" s="157"/>
      <c r="H370" s="154"/>
      <c r="I370" s="314">
        <v>2640</v>
      </c>
      <c r="J370" s="154">
        <f>Лист1!M381</f>
        <v>5200800</v>
      </c>
      <c r="K370" s="156"/>
      <c r="L370" s="156"/>
      <c r="M370" s="486"/>
    </row>
    <row r="371" spans="1:13" s="481" customFormat="1" ht="30" customHeight="1" x14ac:dyDescent="0.3">
      <c r="A371" s="472" t="s">
        <v>1421</v>
      </c>
      <c r="B371" s="473" t="s">
        <v>1422</v>
      </c>
      <c r="C371" s="153">
        <f t="shared" si="6"/>
        <v>12451615</v>
      </c>
      <c r="D371" s="153"/>
      <c r="E371" s="165"/>
      <c r="F371" s="156"/>
      <c r="G371" s="157"/>
      <c r="H371" s="154"/>
      <c r="I371" s="314"/>
      <c r="J371" s="218"/>
      <c r="K371" s="314">
        <v>1900</v>
      </c>
      <c r="L371" s="470">
        <f>Лист1!M382</f>
        <v>12451615</v>
      </c>
      <c r="M371" s="486"/>
    </row>
    <row r="372" spans="1:13" s="481" customFormat="1" ht="30" customHeight="1" x14ac:dyDescent="0.3">
      <c r="A372" s="472" t="s">
        <v>1423</v>
      </c>
      <c r="B372" s="473" t="s">
        <v>1424</v>
      </c>
      <c r="C372" s="153">
        <f t="shared" si="6"/>
        <v>6501000</v>
      </c>
      <c r="D372" s="153"/>
      <c r="E372" s="158"/>
      <c r="F372" s="156"/>
      <c r="G372" s="159"/>
      <c r="H372" s="156"/>
      <c r="I372" s="314">
        <v>3300</v>
      </c>
      <c r="J372" s="154">
        <f>Лист1!M383</f>
        <v>6501000</v>
      </c>
      <c r="K372" s="156"/>
      <c r="L372" s="156"/>
      <c r="M372" s="486"/>
    </row>
    <row r="373" spans="1:13" s="481" customFormat="1" ht="30" customHeight="1" x14ac:dyDescent="0.3">
      <c r="A373" s="472" t="s">
        <v>1425</v>
      </c>
      <c r="B373" s="473" t="s">
        <v>1426</v>
      </c>
      <c r="C373" s="153">
        <f t="shared" si="6"/>
        <v>4471900</v>
      </c>
      <c r="D373" s="153"/>
      <c r="E373" s="158"/>
      <c r="F373" s="156"/>
      <c r="G373" s="159"/>
      <c r="H373" s="156"/>
      <c r="I373" s="314">
        <v>2270</v>
      </c>
      <c r="J373" s="154">
        <f>Лист1!M384</f>
        <v>4471900</v>
      </c>
      <c r="K373" s="156"/>
      <c r="L373" s="156"/>
      <c r="M373" s="486"/>
    </row>
    <row r="374" spans="1:13" s="481" customFormat="1" ht="30" customHeight="1" x14ac:dyDescent="0.3">
      <c r="A374" s="472" t="s">
        <v>1427</v>
      </c>
      <c r="B374" s="473" t="s">
        <v>1428</v>
      </c>
      <c r="C374" s="153">
        <f t="shared" si="6"/>
        <v>1580694.3</v>
      </c>
      <c r="D374" s="153">
        <f>Лист1!M385</f>
        <v>1580694.3</v>
      </c>
      <c r="E374" s="158"/>
      <c r="F374" s="156"/>
      <c r="G374" s="159"/>
      <c r="H374" s="154"/>
      <c r="I374" s="279"/>
      <c r="J374" s="156"/>
      <c r="K374" s="156"/>
      <c r="L374" s="156"/>
      <c r="M374" s="486"/>
    </row>
    <row r="375" spans="1:13" s="481" customFormat="1" ht="30" customHeight="1" x14ac:dyDescent="0.3">
      <c r="A375" s="472" t="s">
        <v>1429</v>
      </c>
      <c r="B375" s="473" t="s">
        <v>1430</v>
      </c>
      <c r="C375" s="153">
        <f t="shared" si="6"/>
        <v>1992906.0999999999</v>
      </c>
      <c r="D375" s="153">
        <f>Лист1!M386</f>
        <v>1992906.0999999999</v>
      </c>
      <c r="E375" s="158"/>
      <c r="F375" s="156"/>
      <c r="G375" s="159"/>
      <c r="H375" s="156"/>
      <c r="I375" s="279"/>
      <c r="J375" s="154"/>
      <c r="K375" s="156"/>
      <c r="L375" s="156"/>
      <c r="M375" s="486"/>
    </row>
    <row r="376" spans="1:13" s="481" customFormat="1" ht="30" customHeight="1" x14ac:dyDescent="0.3">
      <c r="A376" s="472" t="s">
        <v>1431</v>
      </c>
      <c r="B376" s="473" t="s">
        <v>1432</v>
      </c>
      <c r="C376" s="153">
        <f t="shared" si="6"/>
        <v>2001759.8</v>
      </c>
      <c r="D376" s="153">
        <f>Лист1!M387</f>
        <v>2001759.8</v>
      </c>
      <c r="E376" s="165"/>
      <c r="F376" s="156"/>
      <c r="G376" s="162"/>
      <c r="H376" s="156"/>
      <c r="I376" s="279"/>
      <c r="J376" s="156"/>
      <c r="K376" s="156"/>
      <c r="L376" s="156"/>
      <c r="M376" s="486"/>
    </row>
    <row r="377" spans="1:13" s="481" customFormat="1" ht="30" customHeight="1" x14ac:dyDescent="0.3">
      <c r="A377" s="472" t="s">
        <v>1433</v>
      </c>
      <c r="B377" s="473" t="s">
        <v>1434</v>
      </c>
      <c r="C377" s="153">
        <f t="shared" si="6"/>
        <v>2081776.4</v>
      </c>
      <c r="D377" s="153"/>
      <c r="E377" s="165"/>
      <c r="F377" s="156"/>
      <c r="G377" s="162">
        <v>837.4</v>
      </c>
      <c r="H377" s="154">
        <f>Лист1!M388</f>
        <v>2081776.4</v>
      </c>
      <c r="I377" s="279"/>
      <c r="J377" s="154"/>
      <c r="K377" s="156"/>
      <c r="L377" s="156"/>
      <c r="M377" s="486"/>
    </row>
    <row r="378" spans="1:13" s="481" customFormat="1" ht="30" customHeight="1" x14ac:dyDescent="0.3">
      <c r="A378" s="472" t="s">
        <v>1435</v>
      </c>
      <c r="B378" s="473" t="s">
        <v>1436</v>
      </c>
      <c r="C378" s="153">
        <f t="shared" si="6"/>
        <v>1959550.3</v>
      </c>
      <c r="D378" s="153">
        <f>Лист1!M389</f>
        <v>1959550.3</v>
      </c>
      <c r="E378" s="166"/>
      <c r="F378" s="156"/>
      <c r="G378" s="167"/>
      <c r="H378" s="154"/>
      <c r="I378" s="279"/>
      <c r="J378" s="154"/>
      <c r="K378" s="156"/>
      <c r="L378" s="156"/>
      <c r="M378" s="486"/>
    </row>
    <row r="379" spans="1:13" s="481" customFormat="1" ht="30" customHeight="1" x14ac:dyDescent="0.3">
      <c r="A379" s="472" t="s">
        <v>1437</v>
      </c>
      <c r="B379" s="473" t="s">
        <v>1438</v>
      </c>
      <c r="C379" s="153">
        <f t="shared" si="6"/>
        <v>1491351.4</v>
      </c>
      <c r="D379" s="153"/>
      <c r="E379" s="166"/>
      <c r="F379" s="156"/>
      <c r="G379" s="167">
        <v>599.9</v>
      </c>
      <c r="H379" s="154">
        <f>Лист1!M390</f>
        <v>1491351.4</v>
      </c>
      <c r="I379" s="279"/>
      <c r="J379" s="154"/>
      <c r="K379" s="156"/>
      <c r="L379" s="156"/>
      <c r="M379" s="486"/>
    </row>
    <row r="380" spans="1:13" s="481" customFormat="1" ht="30" customHeight="1" x14ac:dyDescent="0.3">
      <c r="A380" s="472" t="s">
        <v>1439</v>
      </c>
      <c r="B380" s="473" t="s">
        <v>1440</v>
      </c>
      <c r="C380" s="153">
        <f t="shared" si="6"/>
        <v>570240</v>
      </c>
      <c r="D380" s="153"/>
      <c r="E380" s="166"/>
      <c r="F380" s="156"/>
      <c r="G380" s="167">
        <v>360</v>
      </c>
      <c r="H380" s="154">
        <f>Лист1!M391</f>
        <v>570240</v>
      </c>
      <c r="I380" s="279"/>
      <c r="J380" s="156"/>
      <c r="K380" s="156"/>
      <c r="L380" s="156"/>
      <c r="M380" s="486"/>
    </row>
    <row r="381" spans="1:13" s="481" customFormat="1" ht="30" customHeight="1" x14ac:dyDescent="0.3">
      <c r="A381" s="472" t="s">
        <v>1441</v>
      </c>
      <c r="B381" s="473" t="s">
        <v>1442</v>
      </c>
      <c r="C381" s="153">
        <f t="shared" si="6"/>
        <v>18831230</v>
      </c>
      <c r="D381" s="153"/>
      <c r="E381" s="160"/>
      <c r="F381" s="156"/>
      <c r="G381" s="167"/>
      <c r="H381" s="156"/>
      <c r="I381" s="279">
        <v>9559</v>
      </c>
      <c r="J381" s="154">
        <f>Лист1!M392</f>
        <v>18831230</v>
      </c>
      <c r="K381" s="156"/>
      <c r="L381" s="156"/>
      <c r="M381" s="486"/>
    </row>
    <row r="382" spans="1:13" s="481" customFormat="1" ht="30" customHeight="1" x14ac:dyDescent="0.3">
      <c r="A382" s="472" t="s">
        <v>1443</v>
      </c>
      <c r="B382" s="473" t="s">
        <v>1444</v>
      </c>
      <c r="C382" s="153">
        <f t="shared" si="6"/>
        <v>22121130</v>
      </c>
      <c r="D382" s="153"/>
      <c r="E382" s="164"/>
      <c r="F382" s="156"/>
      <c r="G382" s="157"/>
      <c r="H382" s="154"/>
      <c r="I382" s="279">
        <v>11229</v>
      </c>
      <c r="J382" s="154">
        <f>Лист1!M393</f>
        <v>22121130</v>
      </c>
      <c r="K382" s="156"/>
      <c r="L382" s="156"/>
      <c r="M382" s="486"/>
    </row>
    <row r="383" spans="1:13" s="481" customFormat="1" ht="30" customHeight="1" x14ac:dyDescent="0.3">
      <c r="A383" s="472" t="s">
        <v>1445</v>
      </c>
      <c r="B383" s="473" t="s">
        <v>1446</v>
      </c>
      <c r="C383" s="153">
        <f t="shared" si="6"/>
        <v>2028576</v>
      </c>
      <c r="D383" s="153"/>
      <c r="E383" s="164"/>
      <c r="F383" s="156"/>
      <c r="G383" s="159">
        <v>816</v>
      </c>
      <c r="H383" s="154">
        <f>Лист1!M394</f>
        <v>2028576</v>
      </c>
      <c r="I383" s="279"/>
      <c r="J383" s="154"/>
      <c r="K383" s="154"/>
      <c r="L383" s="154"/>
      <c r="M383" s="486"/>
    </row>
    <row r="384" spans="1:13" s="481" customFormat="1" ht="30" customHeight="1" x14ac:dyDescent="0.3">
      <c r="A384" s="472" t="s">
        <v>1447</v>
      </c>
      <c r="B384" s="473" t="s">
        <v>1448</v>
      </c>
      <c r="C384" s="153">
        <f t="shared" si="6"/>
        <v>2028576</v>
      </c>
      <c r="D384" s="153"/>
      <c r="E384" s="165"/>
      <c r="F384" s="156"/>
      <c r="G384" s="157">
        <v>816</v>
      </c>
      <c r="H384" s="154">
        <f>Лист1!M395</f>
        <v>2028576</v>
      </c>
      <c r="I384" s="279"/>
      <c r="J384" s="154"/>
      <c r="K384" s="156"/>
      <c r="L384" s="156"/>
      <c r="M384" s="486"/>
    </row>
    <row r="385" spans="1:13" s="481" customFormat="1" ht="30" customHeight="1" x14ac:dyDescent="0.3">
      <c r="A385" s="472" t="s">
        <v>1449</v>
      </c>
      <c r="B385" s="473" t="s">
        <v>1450</v>
      </c>
      <c r="C385" s="153">
        <f t="shared" si="6"/>
        <v>2028576</v>
      </c>
      <c r="D385" s="153"/>
      <c r="E385" s="165"/>
      <c r="F385" s="156"/>
      <c r="G385" s="157">
        <v>816</v>
      </c>
      <c r="H385" s="154">
        <f>Лист1!M396</f>
        <v>2028576</v>
      </c>
      <c r="I385" s="279"/>
      <c r="J385" s="154"/>
      <c r="K385" s="156"/>
      <c r="L385" s="156"/>
      <c r="M385" s="486"/>
    </row>
    <row r="386" spans="1:13" s="481" customFormat="1" ht="30" customHeight="1" x14ac:dyDescent="0.3">
      <c r="A386" s="472" t="s">
        <v>1451</v>
      </c>
      <c r="B386" s="473" t="s">
        <v>1452</v>
      </c>
      <c r="C386" s="153">
        <f t="shared" si="6"/>
        <v>3572159.1</v>
      </c>
      <c r="D386" s="153">
        <f>Лист1!M397</f>
        <v>3572159.1</v>
      </c>
      <c r="E386" s="165"/>
      <c r="F386" s="156"/>
      <c r="G386" s="157"/>
      <c r="H386" s="154"/>
      <c r="I386" s="279"/>
      <c r="J386" s="156"/>
      <c r="K386" s="156"/>
      <c r="L386" s="156"/>
      <c r="M386" s="486"/>
    </row>
    <row r="387" spans="1:13" s="481" customFormat="1" ht="30" customHeight="1" x14ac:dyDescent="0.3">
      <c r="A387" s="472" t="s">
        <v>1453</v>
      </c>
      <c r="B387" s="473" t="s">
        <v>1454</v>
      </c>
      <c r="C387" s="153">
        <f t="shared" si="6"/>
        <v>1064008</v>
      </c>
      <c r="D387" s="153"/>
      <c r="E387" s="165"/>
      <c r="F387" s="156"/>
      <c r="G387" s="157">
        <v>428</v>
      </c>
      <c r="H387" s="154">
        <f>Лист1!M398</f>
        <v>1064008</v>
      </c>
      <c r="I387" s="279"/>
      <c r="J387" s="154"/>
      <c r="K387" s="156"/>
      <c r="L387" s="156"/>
      <c r="M387" s="486"/>
    </row>
    <row r="388" spans="1:13" s="481" customFormat="1" ht="30" customHeight="1" x14ac:dyDescent="0.3">
      <c r="A388" s="474" t="s">
        <v>282</v>
      </c>
      <c r="B388" s="277" t="s">
        <v>1930</v>
      </c>
      <c r="C388" s="153">
        <f t="shared" si="6"/>
        <v>1800000</v>
      </c>
      <c r="D388" s="153"/>
      <c r="E388" s="256">
        <v>1</v>
      </c>
      <c r="F388" s="153">
        <f>Лист1!M399</f>
        <v>1800000</v>
      </c>
      <c r="G388" s="279"/>
      <c r="H388" s="20"/>
      <c r="I388" s="297"/>
      <c r="J388" s="20"/>
      <c r="K388" s="20"/>
      <c r="L388" s="20"/>
      <c r="M388" s="486"/>
    </row>
    <row r="389" spans="1:13" s="481" customFormat="1" ht="30" customHeight="1" x14ac:dyDescent="0.3">
      <c r="A389" s="472" t="s">
        <v>1455</v>
      </c>
      <c r="B389" s="473" t="s">
        <v>1456</v>
      </c>
      <c r="C389" s="153">
        <f t="shared" si="6"/>
        <v>5036797.5</v>
      </c>
      <c r="D389" s="153"/>
      <c r="E389" s="158"/>
      <c r="F389" s="156"/>
      <c r="G389" s="159"/>
      <c r="H389" s="154"/>
      <c r="I389" s="279">
        <v>2556.75</v>
      </c>
      <c r="J389" s="154">
        <f>Лист1!M400</f>
        <v>5036797.5</v>
      </c>
      <c r="K389" s="156"/>
      <c r="L389" s="156"/>
      <c r="M389" s="486"/>
    </row>
    <row r="390" spans="1:13" s="481" customFormat="1" ht="30" customHeight="1" x14ac:dyDescent="0.3">
      <c r="A390" s="472" t="s">
        <v>1457</v>
      </c>
      <c r="B390" s="473" t="s">
        <v>1458</v>
      </c>
      <c r="C390" s="153">
        <f t="shared" si="6"/>
        <v>5776936.2999999998</v>
      </c>
      <c r="D390" s="153">
        <f>Лист1!M401</f>
        <v>5776936.2999999998</v>
      </c>
      <c r="E390" s="166"/>
      <c r="F390" s="156"/>
      <c r="G390" s="167"/>
      <c r="H390" s="154"/>
      <c r="I390" s="279"/>
      <c r="J390" s="154"/>
      <c r="K390" s="156"/>
      <c r="L390" s="156"/>
      <c r="M390" s="486"/>
    </row>
    <row r="391" spans="1:13" s="481" customFormat="1" ht="30" customHeight="1" x14ac:dyDescent="0.3">
      <c r="A391" s="472" t="s">
        <v>1459</v>
      </c>
      <c r="B391" s="473" t="s">
        <v>1460</v>
      </c>
      <c r="C391" s="153">
        <f t="shared" si="6"/>
        <v>1800000</v>
      </c>
      <c r="D391" s="153"/>
      <c r="E391" s="165">
        <v>1</v>
      </c>
      <c r="F391" s="154">
        <f>Лист1!M402</f>
        <v>1800000</v>
      </c>
      <c r="G391" s="167"/>
      <c r="H391" s="154"/>
      <c r="I391" s="279"/>
      <c r="J391" s="154"/>
      <c r="K391" s="156"/>
      <c r="L391" s="156"/>
      <c r="M391" s="486"/>
    </row>
    <row r="392" spans="1:13" s="481" customFormat="1" ht="30" customHeight="1" x14ac:dyDescent="0.3">
      <c r="A392" s="472" t="s">
        <v>1461</v>
      </c>
      <c r="B392" s="473" t="s">
        <v>1462</v>
      </c>
      <c r="C392" s="153">
        <f t="shared" ref="C392:C455" si="7">SUM(D392,F392,H392,J392,L392)</f>
        <v>5124851</v>
      </c>
      <c r="D392" s="153">
        <f>Лист1!M403</f>
        <v>5124851</v>
      </c>
      <c r="E392" s="166"/>
      <c r="F392" s="156"/>
      <c r="G392" s="167"/>
      <c r="H392" s="156"/>
      <c r="I392" s="279"/>
      <c r="J392" s="154"/>
      <c r="K392" s="156"/>
      <c r="L392" s="156"/>
      <c r="M392" s="486"/>
    </row>
    <row r="393" spans="1:13" s="481" customFormat="1" ht="30" customHeight="1" x14ac:dyDescent="0.3">
      <c r="A393" s="472" t="s">
        <v>1463</v>
      </c>
      <c r="B393" s="473" t="s">
        <v>1464</v>
      </c>
      <c r="C393" s="153">
        <f t="shared" si="7"/>
        <v>5334869</v>
      </c>
      <c r="D393" s="153">
        <f>Лист1!M404</f>
        <v>5334869</v>
      </c>
      <c r="E393" s="158"/>
      <c r="F393" s="156"/>
      <c r="G393" s="159"/>
      <c r="H393" s="154"/>
      <c r="I393" s="279"/>
      <c r="J393" s="154"/>
      <c r="K393" s="156"/>
      <c r="L393" s="156"/>
      <c r="M393" s="486"/>
    </row>
    <row r="394" spans="1:13" s="481" customFormat="1" ht="30" customHeight="1" x14ac:dyDescent="0.3">
      <c r="A394" s="472" t="s">
        <v>1465</v>
      </c>
      <c r="B394" s="473" t="s">
        <v>1466</v>
      </c>
      <c r="C394" s="153">
        <f t="shared" si="7"/>
        <v>5817498.6000000006</v>
      </c>
      <c r="D394" s="153">
        <f>Лист1!M405</f>
        <v>5817498.6000000006</v>
      </c>
      <c r="E394" s="158"/>
      <c r="F394" s="156"/>
      <c r="G394" s="159"/>
      <c r="H394" s="156"/>
      <c r="I394" s="279"/>
      <c r="J394" s="156"/>
      <c r="K394" s="156"/>
      <c r="L394" s="156"/>
      <c r="M394" s="486"/>
    </row>
    <row r="395" spans="1:13" s="481" customFormat="1" ht="30" customHeight="1" x14ac:dyDescent="0.3">
      <c r="A395" s="472" t="s">
        <v>1467</v>
      </c>
      <c r="B395" s="473" t="s">
        <v>1468</v>
      </c>
      <c r="C395" s="153">
        <f t="shared" si="7"/>
        <v>5824911</v>
      </c>
      <c r="D395" s="153">
        <f>Лист1!M406</f>
        <v>5824911</v>
      </c>
      <c r="E395" s="158"/>
      <c r="F395" s="156"/>
      <c r="G395" s="159"/>
      <c r="H395" s="154"/>
      <c r="I395" s="279"/>
      <c r="J395" s="156"/>
      <c r="K395" s="156"/>
      <c r="L395" s="156"/>
      <c r="M395" s="486"/>
    </row>
    <row r="396" spans="1:13" s="481" customFormat="1" ht="30" customHeight="1" x14ac:dyDescent="0.3">
      <c r="A396" s="472" t="s">
        <v>2013</v>
      </c>
      <c r="B396" s="473" t="s">
        <v>2014</v>
      </c>
      <c r="C396" s="153">
        <f t="shared" si="7"/>
        <v>7296478.2999999998</v>
      </c>
      <c r="D396" s="153">
        <f>Лист1!M407</f>
        <v>7296478.2999999998</v>
      </c>
      <c r="E396" s="158"/>
      <c r="F396" s="156"/>
      <c r="G396" s="159"/>
      <c r="H396" s="154"/>
      <c r="I396" s="279"/>
      <c r="J396" s="156"/>
      <c r="K396" s="156"/>
      <c r="L396" s="156"/>
      <c r="M396" s="486"/>
    </row>
    <row r="397" spans="1:13" s="481" customFormat="1" ht="30" customHeight="1" x14ac:dyDescent="0.3">
      <c r="A397" s="472" t="s">
        <v>1469</v>
      </c>
      <c r="B397" s="473" t="s">
        <v>1470</v>
      </c>
      <c r="C397" s="153">
        <f t="shared" si="7"/>
        <v>2162820</v>
      </c>
      <c r="D397" s="153"/>
      <c r="E397" s="158"/>
      <c r="F397" s="156"/>
      <c r="G397" s="159">
        <v>870</v>
      </c>
      <c r="H397" s="154">
        <f>Лист1!M408</f>
        <v>2162820</v>
      </c>
      <c r="I397" s="279"/>
      <c r="J397" s="156"/>
      <c r="K397" s="156"/>
      <c r="L397" s="156"/>
      <c r="M397" s="486"/>
    </row>
    <row r="398" spans="1:13" s="481" customFormat="1" ht="30" customHeight="1" x14ac:dyDescent="0.3">
      <c r="A398" s="472" t="s">
        <v>1471</v>
      </c>
      <c r="B398" s="473" t="s">
        <v>1472</v>
      </c>
      <c r="C398" s="153">
        <f t="shared" si="7"/>
        <v>2899919</v>
      </c>
      <c r="D398" s="153"/>
      <c r="E398" s="158"/>
      <c r="F398" s="156"/>
      <c r="G398" s="159">
        <v>1166.5</v>
      </c>
      <c r="H398" s="154">
        <f>Лист1!M409</f>
        <v>2899919</v>
      </c>
      <c r="I398" s="279"/>
      <c r="J398" s="154"/>
      <c r="K398" s="156"/>
      <c r="L398" s="156"/>
      <c r="M398" s="486"/>
    </row>
    <row r="399" spans="1:13" s="481" customFormat="1" ht="30" customHeight="1" x14ac:dyDescent="0.3">
      <c r="A399" s="472" t="s">
        <v>1473</v>
      </c>
      <c r="B399" s="473" t="s">
        <v>1474</v>
      </c>
      <c r="C399" s="153">
        <f t="shared" si="7"/>
        <v>3530120</v>
      </c>
      <c r="D399" s="153"/>
      <c r="E399" s="155"/>
      <c r="F399" s="156"/>
      <c r="G399" s="321">
        <v>1420</v>
      </c>
      <c r="H399" s="218">
        <f>Лист1!M410</f>
        <v>3530120</v>
      </c>
      <c r="I399" s="279"/>
      <c r="J399" s="156"/>
      <c r="K399" s="156"/>
      <c r="L399" s="156"/>
      <c r="M399" s="486"/>
    </row>
    <row r="400" spans="1:13" s="481" customFormat="1" ht="30" customHeight="1" x14ac:dyDescent="0.3">
      <c r="A400" s="472" t="s">
        <v>1475</v>
      </c>
      <c r="B400" s="473" t="s">
        <v>1476</v>
      </c>
      <c r="C400" s="153">
        <f t="shared" si="7"/>
        <v>1755116</v>
      </c>
      <c r="D400" s="153"/>
      <c r="E400" s="166"/>
      <c r="F400" s="154"/>
      <c r="G400" s="328">
        <v>706</v>
      </c>
      <c r="H400" s="218">
        <f>Лист1!M411</f>
        <v>1755116</v>
      </c>
      <c r="I400" s="279"/>
      <c r="J400" s="156"/>
      <c r="K400" s="156"/>
      <c r="L400" s="156"/>
      <c r="M400" s="486"/>
    </row>
    <row r="401" spans="1:13" s="481" customFormat="1" ht="30" customHeight="1" x14ac:dyDescent="0.3">
      <c r="A401" s="472" t="s">
        <v>1477</v>
      </c>
      <c r="B401" s="473" t="s">
        <v>1478</v>
      </c>
      <c r="C401" s="153">
        <f t="shared" si="7"/>
        <v>4881477.2</v>
      </c>
      <c r="D401" s="153">
        <f>Лист1!M412</f>
        <v>4881477.2</v>
      </c>
      <c r="E401" s="160"/>
      <c r="F401" s="156"/>
      <c r="G401" s="157"/>
      <c r="H401" s="154"/>
      <c r="I401" s="279"/>
      <c r="J401" s="154"/>
      <c r="K401" s="156"/>
      <c r="L401" s="156"/>
      <c r="M401" s="486"/>
    </row>
    <row r="402" spans="1:13" s="481" customFormat="1" ht="30" customHeight="1" x14ac:dyDescent="0.3">
      <c r="A402" s="472" t="s">
        <v>1479</v>
      </c>
      <c r="B402" s="473" t="s">
        <v>1480</v>
      </c>
      <c r="C402" s="153">
        <f t="shared" si="7"/>
        <v>1193385.5999999999</v>
      </c>
      <c r="D402" s="153"/>
      <c r="E402" s="158"/>
      <c r="F402" s="156"/>
      <c r="G402" s="159">
        <v>753.4</v>
      </c>
      <c r="H402" s="154">
        <f>Лист1!M413</f>
        <v>1193385.5999999999</v>
      </c>
      <c r="I402" s="279"/>
      <c r="J402" s="154"/>
      <c r="K402" s="156"/>
      <c r="L402" s="156"/>
      <c r="M402" s="486"/>
    </row>
    <row r="403" spans="1:13" s="481" customFormat="1" ht="30" customHeight="1" x14ac:dyDescent="0.3">
      <c r="A403" s="472" t="s">
        <v>1481</v>
      </c>
      <c r="B403" s="473" t="s">
        <v>1482</v>
      </c>
      <c r="C403" s="153">
        <f t="shared" si="7"/>
        <v>1484142</v>
      </c>
      <c r="D403" s="153"/>
      <c r="E403" s="166"/>
      <c r="F403" s="156"/>
      <c r="G403" s="167">
        <v>597</v>
      </c>
      <c r="H403" s="154">
        <f>Лист1!M414</f>
        <v>1484142</v>
      </c>
      <c r="I403" s="279"/>
      <c r="J403" s="156"/>
      <c r="K403" s="156"/>
      <c r="L403" s="156"/>
      <c r="M403" s="486"/>
    </row>
    <row r="404" spans="1:13" s="481" customFormat="1" ht="30" customHeight="1" x14ac:dyDescent="0.3">
      <c r="A404" s="472" t="s">
        <v>1483</v>
      </c>
      <c r="B404" s="473" t="s">
        <v>1484</v>
      </c>
      <c r="C404" s="153">
        <f t="shared" si="7"/>
        <v>949403.39999999991</v>
      </c>
      <c r="D404" s="153"/>
      <c r="E404" s="164"/>
      <c r="F404" s="156"/>
      <c r="G404" s="157">
        <v>381.9</v>
      </c>
      <c r="H404" s="154">
        <f>Лист1!M415</f>
        <v>949403.39999999991</v>
      </c>
      <c r="I404" s="279"/>
      <c r="J404" s="156"/>
      <c r="K404" s="156"/>
      <c r="L404" s="156"/>
      <c r="M404" s="486"/>
    </row>
    <row r="405" spans="1:13" s="481" customFormat="1" ht="30" customHeight="1" x14ac:dyDescent="0.3">
      <c r="A405" s="472" t="s">
        <v>1485</v>
      </c>
      <c r="B405" s="473" t="s">
        <v>1486</v>
      </c>
      <c r="C405" s="153">
        <f t="shared" si="7"/>
        <v>1469226</v>
      </c>
      <c r="D405" s="153"/>
      <c r="E405" s="158"/>
      <c r="F405" s="156"/>
      <c r="G405" s="157">
        <v>591</v>
      </c>
      <c r="H405" s="154">
        <f>Лист1!M416</f>
        <v>1469226</v>
      </c>
      <c r="I405" s="279"/>
      <c r="J405" s="156"/>
      <c r="K405" s="156"/>
      <c r="L405" s="156"/>
      <c r="M405" s="486"/>
    </row>
    <row r="406" spans="1:13" s="481" customFormat="1" ht="30" customHeight="1" x14ac:dyDescent="0.3">
      <c r="A406" s="472" t="s">
        <v>1487</v>
      </c>
      <c r="B406" s="473" t="s">
        <v>1488</v>
      </c>
      <c r="C406" s="153">
        <f t="shared" si="7"/>
        <v>1006830</v>
      </c>
      <c r="D406" s="153"/>
      <c r="E406" s="165"/>
      <c r="F406" s="156"/>
      <c r="G406" s="157">
        <v>405</v>
      </c>
      <c r="H406" s="154">
        <f>Лист1!M417</f>
        <v>1006830</v>
      </c>
      <c r="I406" s="279"/>
      <c r="J406" s="156"/>
      <c r="K406" s="156"/>
      <c r="L406" s="156"/>
      <c r="M406" s="486"/>
    </row>
    <row r="407" spans="1:13" s="481" customFormat="1" ht="30" customHeight="1" x14ac:dyDescent="0.3">
      <c r="A407" s="472" t="s">
        <v>1489</v>
      </c>
      <c r="B407" s="473" t="s">
        <v>1490</v>
      </c>
      <c r="C407" s="153">
        <f t="shared" si="7"/>
        <v>15887861.700000001</v>
      </c>
      <c r="D407" s="153">
        <f>Лист1!M418</f>
        <v>15887861.700000001</v>
      </c>
      <c r="E407" s="158"/>
      <c r="F407" s="156"/>
      <c r="G407" s="159"/>
      <c r="H407" s="154"/>
      <c r="I407" s="279"/>
      <c r="J407" s="154"/>
      <c r="K407" s="156"/>
      <c r="L407" s="156"/>
      <c r="M407" s="486"/>
    </row>
    <row r="408" spans="1:13" s="481" customFormat="1" ht="30" customHeight="1" x14ac:dyDescent="0.3">
      <c r="A408" s="472" t="s">
        <v>1491</v>
      </c>
      <c r="B408" s="473" t="s">
        <v>1492</v>
      </c>
      <c r="C408" s="153">
        <f t="shared" si="7"/>
        <v>7879998.8999999994</v>
      </c>
      <c r="D408" s="153">
        <f>Лист1!M419</f>
        <v>7879998.8999999994</v>
      </c>
      <c r="E408" s="158"/>
      <c r="F408" s="156"/>
      <c r="G408" s="159"/>
      <c r="H408" s="154"/>
      <c r="I408" s="279"/>
      <c r="J408" s="154"/>
      <c r="K408" s="156"/>
      <c r="L408" s="156"/>
      <c r="M408" s="486"/>
    </row>
    <row r="409" spans="1:13" s="481" customFormat="1" ht="30" customHeight="1" x14ac:dyDescent="0.3">
      <c r="A409" s="472" t="s">
        <v>1493</v>
      </c>
      <c r="B409" s="473" t="s">
        <v>1494</v>
      </c>
      <c r="C409" s="153">
        <f t="shared" si="7"/>
        <v>11484484.299999999</v>
      </c>
      <c r="D409" s="153">
        <f>Лист1!M420</f>
        <v>11484484.299999999</v>
      </c>
      <c r="E409" s="20"/>
      <c r="F409" s="20"/>
      <c r="G409" s="297"/>
      <c r="H409" s="20"/>
      <c r="I409" s="297"/>
      <c r="J409" s="20"/>
      <c r="K409" s="20"/>
      <c r="L409" s="20"/>
      <c r="M409" s="486"/>
    </row>
    <row r="410" spans="1:13" s="481" customFormat="1" ht="30" customHeight="1" x14ac:dyDescent="0.3">
      <c r="A410" s="472" t="s">
        <v>1495</v>
      </c>
      <c r="B410" s="473" t="s">
        <v>1496</v>
      </c>
      <c r="C410" s="153">
        <f t="shared" si="7"/>
        <v>15012374.9</v>
      </c>
      <c r="D410" s="153">
        <f>Лист1!M421</f>
        <v>15012374.9</v>
      </c>
      <c r="E410" s="20"/>
      <c r="F410" s="20"/>
      <c r="G410" s="297"/>
      <c r="H410" s="20"/>
      <c r="I410" s="297"/>
      <c r="J410" s="20"/>
      <c r="K410" s="20"/>
      <c r="L410" s="20"/>
      <c r="M410" s="486"/>
    </row>
    <row r="411" spans="1:13" s="481" customFormat="1" ht="30" customHeight="1" x14ac:dyDescent="0.3">
      <c r="A411" s="472" t="s">
        <v>1497</v>
      </c>
      <c r="B411" s="473" t="s">
        <v>1498</v>
      </c>
      <c r="C411" s="153">
        <f t="shared" si="7"/>
        <v>4157326.9</v>
      </c>
      <c r="D411" s="153">
        <f>Лист1!M422</f>
        <v>4157326.9</v>
      </c>
      <c r="E411" s="20"/>
      <c r="F411" s="20"/>
      <c r="G411" s="297"/>
      <c r="H411" s="20"/>
      <c r="I411" s="297"/>
      <c r="J411" s="20"/>
      <c r="K411" s="20"/>
      <c r="L411" s="20"/>
      <c r="M411" s="486"/>
    </row>
    <row r="412" spans="1:13" s="481" customFormat="1" ht="30" customHeight="1" x14ac:dyDescent="0.3">
      <c r="A412" s="472" t="s">
        <v>1499</v>
      </c>
      <c r="B412" s="473" t="s">
        <v>1500</v>
      </c>
      <c r="C412" s="153">
        <f t="shared" si="7"/>
        <v>3287193.5</v>
      </c>
      <c r="D412" s="153">
        <f>Лист1!M423</f>
        <v>3287193.5</v>
      </c>
      <c r="E412" s="20"/>
      <c r="F412" s="20"/>
      <c r="G412" s="297"/>
      <c r="H412" s="20"/>
      <c r="I412" s="297"/>
      <c r="J412" s="20"/>
      <c r="K412" s="20"/>
      <c r="L412" s="20"/>
      <c r="M412" s="486"/>
    </row>
    <row r="413" spans="1:13" s="481" customFormat="1" ht="30" customHeight="1" x14ac:dyDescent="0.3">
      <c r="A413" s="472" t="s">
        <v>1501</v>
      </c>
      <c r="B413" s="473" t="s">
        <v>1502</v>
      </c>
      <c r="C413" s="153">
        <f t="shared" si="7"/>
        <v>2784320</v>
      </c>
      <c r="D413" s="153"/>
      <c r="E413" s="20"/>
      <c r="F413" s="20"/>
      <c r="G413" s="157">
        <v>1120</v>
      </c>
      <c r="H413" s="154">
        <f>Лист1!M424</f>
        <v>2784320</v>
      </c>
      <c r="I413" s="297"/>
      <c r="J413" s="20"/>
      <c r="K413" s="20"/>
      <c r="L413" s="20"/>
      <c r="M413" s="486"/>
    </row>
    <row r="414" spans="1:13" s="481" customFormat="1" ht="30" customHeight="1" x14ac:dyDescent="0.3">
      <c r="A414" s="472" t="s">
        <v>1503</v>
      </c>
      <c r="B414" s="473" t="s">
        <v>1504</v>
      </c>
      <c r="C414" s="153">
        <f t="shared" si="7"/>
        <v>4753807</v>
      </c>
      <c r="D414" s="153"/>
      <c r="E414" s="20"/>
      <c r="F414" s="20"/>
      <c r="G414" s="157"/>
      <c r="H414" s="154"/>
      <c r="I414" s="297">
        <v>2413.1</v>
      </c>
      <c r="J414" s="154">
        <f>Лист1!M425</f>
        <v>4753807</v>
      </c>
      <c r="K414" s="20"/>
      <c r="L414" s="20"/>
      <c r="M414" s="486"/>
    </row>
    <row r="415" spans="1:13" s="481" customFormat="1" ht="30" customHeight="1" x14ac:dyDescent="0.3">
      <c r="A415" s="472" t="s">
        <v>2015</v>
      </c>
      <c r="B415" s="473" t="s">
        <v>2016</v>
      </c>
      <c r="C415" s="153">
        <f t="shared" si="7"/>
        <v>7089823.4000000004</v>
      </c>
      <c r="D415" s="153"/>
      <c r="E415" s="20"/>
      <c r="F415" s="20"/>
      <c r="G415" s="321">
        <v>2851.9</v>
      </c>
      <c r="H415" s="154">
        <f>Лист1!M426</f>
        <v>7089823.4000000004</v>
      </c>
      <c r="I415" s="297"/>
      <c r="J415" s="154"/>
      <c r="K415" s="20"/>
      <c r="L415" s="20"/>
      <c r="M415" s="486"/>
    </row>
    <row r="416" spans="1:13" s="481" customFormat="1" ht="30" customHeight="1" x14ac:dyDescent="0.3">
      <c r="A416" s="472" t="s">
        <v>1505</v>
      </c>
      <c r="B416" s="473" t="s">
        <v>1506</v>
      </c>
      <c r="C416" s="153">
        <f t="shared" si="7"/>
        <v>15996400</v>
      </c>
      <c r="D416" s="153"/>
      <c r="E416" s="20"/>
      <c r="F416" s="20"/>
      <c r="G416" s="297"/>
      <c r="H416" s="20"/>
      <c r="I416" s="297">
        <v>8120</v>
      </c>
      <c r="J416" s="154">
        <f>Лист1!M427</f>
        <v>15996400</v>
      </c>
      <c r="K416" s="20"/>
      <c r="L416" s="20"/>
      <c r="M416" s="486"/>
    </row>
    <row r="417" spans="1:13" s="481" customFormat="1" ht="30" customHeight="1" x14ac:dyDescent="0.3">
      <c r="A417" s="472" t="s">
        <v>1507</v>
      </c>
      <c r="B417" s="473" t="s">
        <v>1508</v>
      </c>
      <c r="C417" s="153">
        <f t="shared" si="7"/>
        <v>12696650</v>
      </c>
      <c r="D417" s="153"/>
      <c r="E417" s="20"/>
      <c r="F417" s="20"/>
      <c r="G417" s="297"/>
      <c r="H417" s="20"/>
      <c r="I417" s="314">
        <v>6445</v>
      </c>
      <c r="J417" s="154">
        <f>Лист1!M428</f>
        <v>12696650</v>
      </c>
      <c r="K417" s="20"/>
      <c r="L417" s="20"/>
      <c r="M417" s="486"/>
    </row>
    <row r="418" spans="1:13" s="481" customFormat="1" ht="30" customHeight="1" x14ac:dyDescent="0.3">
      <c r="A418" s="472" t="s">
        <v>1509</v>
      </c>
      <c r="B418" s="473" t="s">
        <v>1510</v>
      </c>
      <c r="C418" s="153">
        <f t="shared" si="7"/>
        <v>6028200</v>
      </c>
      <c r="D418" s="153"/>
      <c r="E418" s="20"/>
      <c r="F418" s="20"/>
      <c r="G418" s="297"/>
      <c r="H418" s="20"/>
      <c r="I418" s="314">
        <v>3060</v>
      </c>
      <c r="J418" s="154">
        <f>Лист1!M429</f>
        <v>6028200</v>
      </c>
      <c r="K418" s="20"/>
      <c r="L418" s="20"/>
      <c r="M418" s="486"/>
    </row>
    <row r="419" spans="1:13" s="481" customFormat="1" ht="30" customHeight="1" x14ac:dyDescent="0.3">
      <c r="A419" s="472" t="s">
        <v>1511</v>
      </c>
      <c r="B419" s="473" t="s">
        <v>1512</v>
      </c>
      <c r="C419" s="153">
        <f t="shared" si="7"/>
        <v>9534800</v>
      </c>
      <c r="D419" s="153"/>
      <c r="E419" s="20"/>
      <c r="F419" s="20"/>
      <c r="G419" s="297"/>
      <c r="H419" s="20"/>
      <c r="I419" s="314">
        <v>4840</v>
      </c>
      <c r="J419" s="154">
        <f>Лист1!M430</f>
        <v>9534800</v>
      </c>
      <c r="K419" s="20"/>
      <c r="L419" s="20"/>
      <c r="M419" s="486"/>
    </row>
    <row r="420" spans="1:13" s="481" customFormat="1" ht="30" customHeight="1" x14ac:dyDescent="0.3">
      <c r="A420" s="472" t="s">
        <v>1513</v>
      </c>
      <c r="B420" s="473" t="s">
        <v>1514</v>
      </c>
      <c r="C420" s="153">
        <f t="shared" si="7"/>
        <v>7328400</v>
      </c>
      <c r="D420" s="153"/>
      <c r="E420" s="20"/>
      <c r="F420" s="20"/>
      <c r="G420" s="297"/>
      <c r="H420" s="20"/>
      <c r="I420" s="314">
        <v>3720</v>
      </c>
      <c r="J420" s="154">
        <f>Лист1!M431</f>
        <v>7328400</v>
      </c>
      <c r="K420" s="20"/>
      <c r="L420" s="20"/>
      <c r="M420" s="486"/>
    </row>
    <row r="421" spans="1:13" s="481" customFormat="1" ht="30" customHeight="1" x14ac:dyDescent="0.3">
      <c r="A421" s="472" t="s">
        <v>1515</v>
      </c>
      <c r="B421" s="473" t="s">
        <v>1516</v>
      </c>
      <c r="C421" s="153">
        <f t="shared" si="7"/>
        <v>6524640</v>
      </c>
      <c r="D421" s="153"/>
      <c r="E421" s="20"/>
      <c r="F421" s="20"/>
      <c r="G421" s="297"/>
      <c r="H421" s="20"/>
      <c r="I421" s="314">
        <v>3312</v>
      </c>
      <c r="J421" s="154">
        <f>Лист1!M432</f>
        <v>6524640</v>
      </c>
      <c r="K421" s="20"/>
      <c r="L421" s="20"/>
      <c r="M421" s="486"/>
    </row>
    <row r="422" spans="1:13" s="481" customFormat="1" ht="30" customHeight="1" x14ac:dyDescent="0.3">
      <c r="A422" s="472" t="s">
        <v>1517</v>
      </c>
      <c r="B422" s="473" t="s">
        <v>1518</v>
      </c>
      <c r="C422" s="153">
        <f t="shared" si="7"/>
        <v>996820</v>
      </c>
      <c r="D422" s="153"/>
      <c r="E422" s="20"/>
      <c r="F422" s="20"/>
      <c r="G422" s="297"/>
      <c r="H422" s="20"/>
      <c r="I422" s="314">
        <v>506</v>
      </c>
      <c r="J422" s="154">
        <f>Лист1!M433</f>
        <v>996820</v>
      </c>
      <c r="K422" s="20"/>
      <c r="L422" s="20"/>
      <c r="M422" s="486"/>
    </row>
    <row r="423" spans="1:13" s="481" customFormat="1" ht="30" customHeight="1" x14ac:dyDescent="0.3">
      <c r="A423" s="472" t="s">
        <v>1519</v>
      </c>
      <c r="B423" s="473" t="s">
        <v>1520</v>
      </c>
      <c r="C423" s="153">
        <f t="shared" si="7"/>
        <v>5807560</v>
      </c>
      <c r="D423" s="153"/>
      <c r="E423" s="20"/>
      <c r="F423" s="20"/>
      <c r="G423" s="297"/>
      <c r="H423" s="20"/>
      <c r="I423" s="314">
        <v>2948</v>
      </c>
      <c r="J423" s="154">
        <f>Лист1!M434</f>
        <v>5807560</v>
      </c>
      <c r="K423" s="20"/>
      <c r="L423" s="20"/>
      <c r="M423" s="486"/>
    </row>
    <row r="424" spans="1:13" s="481" customFormat="1" ht="30" customHeight="1" x14ac:dyDescent="0.3">
      <c r="A424" s="472" t="s">
        <v>1521</v>
      </c>
      <c r="B424" s="473" t="s">
        <v>1522</v>
      </c>
      <c r="C424" s="153">
        <f t="shared" si="7"/>
        <v>6504940</v>
      </c>
      <c r="D424" s="153"/>
      <c r="E424" s="20"/>
      <c r="F424" s="20"/>
      <c r="G424" s="297"/>
      <c r="H424" s="20"/>
      <c r="I424" s="314">
        <v>3302</v>
      </c>
      <c r="J424" s="154">
        <f>Лист1!M435</f>
        <v>6504940</v>
      </c>
      <c r="K424" s="20"/>
      <c r="L424" s="20"/>
      <c r="M424" s="486"/>
    </row>
    <row r="425" spans="1:13" s="481" customFormat="1" ht="30" customHeight="1" x14ac:dyDescent="0.3">
      <c r="A425" s="472" t="s">
        <v>1523</v>
      </c>
      <c r="B425" s="473" t="s">
        <v>1524</v>
      </c>
      <c r="C425" s="153">
        <f t="shared" si="7"/>
        <v>4117300</v>
      </c>
      <c r="D425" s="153"/>
      <c r="E425" s="20"/>
      <c r="F425" s="20"/>
      <c r="G425" s="297"/>
      <c r="H425" s="20"/>
      <c r="I425" s="314">
        <v>2090</v>
      </c>
      <c r="J425" s="154">
        <f>Лист1!M436</f>
        <v>4117300</v>
      </c>
      <c r="K425" s="20"/>
      <c r="L425" s="20"/>
      <c r="M425" s="486"/>
    </row>
    <row r="426" spans="1:13" s="481" customFormat="1" ht="30" customHeight="1" x14ac:dyDescent="0.3">
      <c r="A426" s="472" t="s">
        <v>1525</v>
      </c>
      <c r="B426" s="473" t="s">
        <v>1526</v>
      </c>
      <c r="C426" s="153">
        <f t="shared" si="7"/>
        <v>7801200</v>
      </c>
      <c r="D426" s="153"/>
      <c r="E426" s="20"/>
      <c r="F426" s="20"/>
      <c r="G426" s="297"/>
      <c r="H426" s="20"/>
      <c r="I426" s="314">
        <v>3960</v>
      </c>
      <c r="J426" s="154">
        <f>Лист1!M437</f>
        <v>7801200</v>
      </c>
      <c r="K426" s="20"/>
      <c r="L426" s="20"/>
      <c r="M426" s="486"/>
    </row>
    <row r="427" spans="1:13" s="481" customFormat="1" ht="30" customHeight="1" x14ac:dyDescent="0.3">
      <c r="A427" s="472" t="s">
        <v>1527</v>
      </c>
      <c r="B427" s="473" t="s">
        <v>1528</v>
      </c>
      <c r="C427" s="153">
        <f t="shared" si="7"/>
        <v>5318397</v>
      </c>
      <c r="D427" s="153">
        <f>Лист1!M438</f>
        <v>5318397</v>
      </c>
      <c r="E427" s="20"/>
      <c r="F427" s="20"/>
      <c r="G427" s="297"/>
      <c r="H427" s="20"/>
      <c r="I427" s="297"/>
      <c r="J427" s="20"/>
      <c r="K427" s="20"/>
      <c r="L427" s="20"/>
      <c r="M427" s="486"/>
    </row>
    <row r="428" spans="1:13" s="481" customFormat="1" ht="30" customHeight="1" x14ac:dyDescent="0.3">
      <c r="A428" s="472" t="s">
        <v>1529</v>
      </c>
      <c r="B428" s="473" t="s">
        <v>1530</v>
      </c>
      <c r="C428" s="153">
        <f t="shared" si="7"/>
        <v>5330751</v>
      </c>
      <c r="D428" s="153">
        <f>Лист1!M439</f>
        <v>5330751</v>
      </c>
      <c r="E428" s="20"/>
      <c r="F428" s="20"/>
      <c r="G428" s="297"/>
      <c r="H428" s="20"/>
      <c r="I428" s="297"/>
      <c r="J428" s="20"/>
      <c r="K428" s="20"/>
      <c r="L428" s="20"/>
      <c r="M428" s="486"/>
    </row>
    <row r="429" spans="1:13" s="481" customFormat="1" ht="30" customHeight="1" x14ac:dyDescent="0.3">
      <c r="A429" s="472" t="s">
        <v>1531</v>
      </c>
      <c r="B429" s="473" t="s">
        <v>1532</v>
      </c>
      <c r="C429" s="153">
        <f t="shared" si="7"/>
        <v>902418</v>
      </c>
      <c r="D429" s="153"/>
      <c r="E429" s="20"/>
      <c r="F429" s="20"/>
      <c r="G429" s="279">
        <v>363</v>
      </c>
      <c r="H429" s="154">
        <f>Лист1!M440</f>
        <v>902418</v>
      </c>
      <c r="I429" s="297"/>
      <c r="J429" s="20"/>
      <c r="K429" s="20"/>
      <c r="L429" s="20"/>
      <c r="M429" s="486"/>
    </row>
    <row r="430" spans="1:13" s="481" customFormat="1" ht="30" customHeight="1" x14ac:dyDescent="0.3">
      <c r="A430" s="472" t="s">
        <v>1533</v>
      </c>
      <c r="B430" s="473" t="s">
        <v>1534</v>
      </c>
      <c r="C430" s="153">
        <f t="shared" si="7"/>
        <v>963072</v>
      </c>
      <c r="D430" s="153"/>
      <c r="E430" s="20"/>
      <c r="F430" s="20"/>
      <c r="G430" s="279">
        <v>608</v>
      </c>
      <c r="H430" s="154">
        <f>Лист1!M441</f>
        <v>963072</v>
      </c>
      <c r="I430" s="297"/>
      <c r="J430" s="20"/>
      <c r="K430" s="20"/>
      <c r="L430" s="20"/>
      <c r="M430" s="486"/>
    </row>
    <row r="431" spans="1:13" s="481" customFormat="1" ht="30" customHeight="1" x14ac:dyDescent="0.3">
      <c r="A431" s="472" t="s">
        <v>1535</v>
      </c>
      <c r="B431" s="473" t="s">
        <v>1536</v>
      </c>
      <c r="C431" s="153">
        <f t="shared" si="7"/>
        <v>991584</v>
      </c>
      <c r="D431" s="153"/>
      <c r="E431" s="20"/>
      <c r="F431" s="20"/>
      <c r="G431" s="279">
        <v>626</v>
      </c>
      <c r="H431" s="154">
        <f>Лист1!M442</f>
        <v>991584</v>
      </c>
      <c r="I431" s="297"/>
      <c r="J431" s="20"/>
      <c r="K431" s="20"/>
      <c r="L431" s="20"/>
      <c r="M431" s="486"/>
    </row>
    <row r="432" spans="1:13" s="481" customFormat="1" ht="30" customHeight="1" x14ac:dyDescent="0.3">
      <c r="A432" s="472" t="s">
        <v>1537</v>
      </c>
      <c r="B432" s="473" t="s">
        <v>1538</v>
      </c>
      <c r="C432" s="153">
        <f t="shared" si="7"/>
        <v>2181168</v>
      </c>
      <c r="D432" s="153"/>
      <c r="E432" s="20"/>
      <c r="F432" s="20"/>
      <c r="G432" s="279">
        <v>1377</v>
      </c>
      <c r="H432" s="154">
        <f>Лист1!M443</f>
        <v>2181168</v>
      </c>
      <c r="I432" s="297"/>
      <c r="J432" s="20"/>
      <c r="K432" s="20"/>
      <c r="L432" s="20"/>
      <c r="M432" s="486"/>
    </row>
    <row r="433" spans="1:13" s="481" customFormat="1" ht="39.950000000000003" customHeight="1" x14ac:dyDescent="0.3">
      <c r="A433" s="472" t="s">
        <v>2017</v>
      </c>
      <c r="B433" s="473" t="s">
        <v>2018</v>
      </c>
      <c r="C433" s="153">
        <f t="shared" si="7"/>
        <v>283404</v>
      </c>
      <c r="D433" s="153"/>
      <c r="E433" s="20"/>
      <c r="F433" s="20"/>
      <c r="G433" s="314">
        <v>114</v>
      </c>
      <c r="H433" s="154">
        <f>Лист1!M444</f>
        <v>283404</v>
      </c>
      <c r="I433" s="297"/>
      <c r="J433" s="20"/>
      <c r="K433" s="20"/>
      <c r="L433" s="20"/>
      <c r="M433" s="486"/>
    </row>
    <row r="434" spans="1:13" s="481" customFormat="1" ht="30" customHeight="1" x14ac:dyDescent="0.3">
      <c r="A434" s="472" t="s">
        <v>1539</v>
      </c>
      <c r="B434" s="473" t="s">
        <v>1540</v>
      </c>
      <c r="C434" s="153">
        <f t="shared" si="7"/>
        <v>223740</v>
      </c>
      <c r="D434" s="153"/>
      <c r="E434" s="20"/>
      <c r="F434" s="20"/>
      <c r="G434" s="279">
        <v>90</v>
      </c>
      <c r="H434" s="154">
        <f>Лист1!M445</f>
        <v>223740</v>
      </c>
      <c r="I434" s="297"/>
      <c r="J434" s="20"/>
      <c r="K434" s="20"/>
      <c r="L434" s="20"/>
      <c r="M434" s="486"/>
    </row>
    <row r="435" spans="1:13" s="481" customFormat="1" ht="30" customHeight="1" x14ac:dyDescent="0.3">
      <c r="A435" s="472" t="s">
        <v>1541</v>
      </c>
      <c r="B435" s="473" t="s">
        <v>1542</v>
      </c>
      <c r="C435" s="153">
        <f t="shared" si="7"/>
        <v>420134</v>
      </c>
      <c r="D435" s="153"/>
      <c r="E435" s="20"/>
      <c r="F435" s="20"/>
      <c r="G435" s="279">
        <v>169</v>
      </c>
      <c r="H435" s="154">
        <f>Лист1!M446</f>
        <v>420134</v>
      </c>
      <c r="I435" s="297"/>
      <c r="J435" s="20"/>
      <c r="K435" s="20"/>
      <c r="L435" s="20"/>
      <c r="M435" s="486"/>
    </row>
    <row r="436" spans="1:13" s="481" customFormat="1" ht="30" customHeight="1" x14ac:dyDescent="0.3">
      <c r="A436" s="472" t="s">
        <v>1543</v>
      </c>
      <c r="B436" s="473" t="s">
        <v>1544</v>
      </c>
      <c r="C436" s="153">
        <f t="shared" si="7"/>
        <v>1538834</v>
      </c>
      <c r="D436" s="153"/>
      <c r="E436" s="20"/>
      <c r="F436" s="20"/>
      <c r="G436" s="279">
        <v>619</v>
      </c>
      <c r="H436" s="154">
        <f>Лист1!M447</f>
        <v>1538834</v>
      </c>
      <c r="I436" s="297"/>
      <c r="J436" s="20"/>
      <c r="K436" s="20"/>
      <c r="L436" s="20"/>
      <c r="M436" s="486"/>
    </row>
    <row r="437" spans="1:13" s="481" customFormat="1" ht="30" customHeight="1" x14ac:dyDescent="0.3">
      <c r="A437" s="472" t="s">
        <v>1545</v>
      </c>
      <c r="B437" s="473" t="s">
        <v>1546</v>
      </c>
      <c r="C437" s="153">
        <f t="shared" si="7"/>
        <v>620550</v>
      </c>
      <c r="D437" s="153"/>
      <c r="E437" s="20"/>
      <c r="F437" s="20"/>
      <c r="G437" s="279"/>
      <c r="H437" s="20"/>
      <c r="I437" s="314">
        <v>315</v>
      </c>
      <c r="J437" s="154">
        <f>Лист1!M448</f>
        <v>620550</v>
      </c>
      <c r="K437" s="20"/>
      <c r="L437" s="20"/>
      <c r="M437" s="486"/>
    </row>
    <row r="438" spans="1:13" s="481" customFormat="1" ht="30" customHeight="1" x14ac:dyDescent="0.3">
      <c r="A438" s="472" t="s">
        <v>1547</v>
      </c>
      <c r="B438" s="473" t="s">
        <v>1548</v>
      </c>
      <c r="C438" s="153">
        <f t="shared" si="7"/>
        <v>610700</v>
      </c>
      <c r="D438" s="153"/>
      <c r="E438" s="20"/>
      <c r="F438" s="20"/>
      <c r="G438" s="279"/>
      <c r="H438" s="20"/>
      <c r="I438" s="314">
        <v>310</v>
      </c>
      <c r="J438" s="154">
        <f>Лист1!M449</f>
        <v>610700</v>
      </c>
      <c r="K438" s="20"/>
      <c r="L438" s="20"/>
      <c r="M438" s="486"/>
    </row>
    <row r="439" spans="1:13" s="481" customFormat="1" ht="30" customHeight="1" x14ac:dyDescent="0.3">
      <c r="A439" s="472" t="s">
        <v>1549</v>
      </c>
      <c r="B439" s="473" t="s">
        <v>1550</v>
      </c>
      <c r="C439" s="153">
        <f t="shared" si="7"/>
        <v>10850760</v>
      </c>
      <c r="D439" s="153"/>
      <c r="E439" s="20"/>
      <c r="F439" s="20"/>
      <c r="G439" s="279"/>
      <c r="H439" s="20"/>
      <c r="I439" s="314">
        <v>5508</v>
      </c>
      <c r="J439" s="154">
        <f>Лист1!M450</f>
        <v>10850760</v>
      </c>
      <c r="K439" s="20"/>
      <c r="L439" s="20"/>
      <c r="M439" s="486"/>
    </row>
    <row r="440" spans="1:13" s="488" customFormat="1" ht="30" customHeight="1" x14ac:dyDescent="0.3">
      <c r="A440" s="472" t="s">
        <v>1551</v>
      </c>
      <c r="B440" s="473" t="s">
        <v>1552</v>
      </c>
      <c r="C440" s="153">
        <f t="shared" si="7"/>
        <v>866800</v>
      </c>
      <c r="D440" s="320"/>
      <c r="E440" s="274"/>
      <c r="F440" s="274"/>
      <c r="G440" s="314"/>
      <c r="H440" s="274"/>
      <c r="I440" s="314">
        <v>440</v>
      </c>
      <c r="J440" s="218">
        <f>Лист1!M451</f>
        <v>866800</v>
      </c>
      <c r="K440" s="274"/>
      <c r="L440" s="274"/>
      <c r="M440" s="486"/>
    </row>
    <row r="441" spans="1:13" s="481" customFormat="1" ht="30" customHeight="1" x14ac:dyDescent="0.3">
      <c r="A441" s="472" t="s">
        <v>1553</v>
      </c>
      <c r="B441" s="473" t="s">
        <v>1554</v>
      </c>
      <c r="C441" s="153">
        <f t="shared" si="7"/>
        <v>2630550</v>
      </c>
      <c r="D441" s="153"/>
      <c r="E441" s="20"/>
      <c r="F441" s="20"/>
      <c r="G441" s="279"/>
      <c r="H441" s="20"/>
      <c r="I441" s="297">
        <v>3507.4</v>
      </c>
      <c r="J441" s="218">
        <f>Лист1!M452</f>
        <v>2630550</v>
      </c>
      <c r="K441" s="20"/>
      <c r="L441" s="20"/>
      <c r="M441" s="486"/>
    </row>
    <row r="442" spans="1:13" s="481" customFormat="1" ht="30" customHeight="1" x14ac:dyDescent="0.3">
      <c r="A442" s="472" t="s">
        <v>1555</v>
      </c>
      <c r="B442" s="473" t="s">
        <v>1556</v>
      </c>
      <c r="C442" s="153">
        <f t="shared" si="7"/>
        <v>8179440</v>
      </c>
      <c r="D442" s="153"/>
      <c r="E442" s="20"/>
      <c r="F442" s="20"/>
      <c r="G442" s="279"/>
      <c r="H442" s="20"/>
      <c r="I442" s="314">
        <v>4152</v>
      </c>
      <c r="J442" s="154">
        <f>Лист1!M453</f>
        <v>8179440</v>
      </c>
      <c r="K442" s="20"/>
      <c r="L442" s="20"/>
      <c r="M442" s="486"/>
    </row>
    <row r="443" spans="1:13" s="481" customFormat="1" ht="30" customHeight="1" x14ac:dyDescent="0.3">
      <c r="A443" s="472" t="s">
        <v>1557</v>
      </c>
      <c r="B443" s="473" t="s">
        <v>1558</v>
      </c>
      <c r="C443" s="153">
        <f t="shared" si="7"/>
        <v>3924240</v>
      </c>
      <c r="D443" s="153"/>
      <c r="E443" s="20"/>
      <c r="F443" s="20"/>
      <c r="G443" s="279"/>
      <c r="H443" s="20"/>
      <c r="I443" s="314">
        <v>1992</v>
      </c>
      <c r="J443" s="154">
        <f>Лист1!M454</f>
        <v>3924240</v>
      </c>
      <c r="K443" s="20"/>
      <c r="L443" s="20"/>
      <c r="M443" s="486"/>
    </row>
    <row r="444" spans="1:13" s="481" customFormat="1" ht="30" customHeight="1" x14ac:dyDescent="0.3">
      <c r="A444" s="472" t="s">
        <v>1559</v>
      </c>
      <c r="B444" s="473" t="s">
        <v>1560</v>
      </c>
      <c r="C444" s="153">
        <f t="shared" si="7"/>
        <v>1654800</v>
      </c>
      <c r="D444" s="153"/>
      <c r="E444" s="20"/>
      <c r="F444" s="20"/>
      <c r="G444" s="279"/>
      <c r="H444" s="20"/>
      <c r="I444" s="314">
        <v>840</v>
      </c>
      <c r="J444" s="154">
        <f>Лист1!M455</f>
        <v>1654800</v>
      </c>
      <c r="K444" s="20"/>
      <c r="L444" s="20"/>
      <c r="M444" s="486"/>
    </row>
    <row r="445" spans="1:13" s="481" customFormat="1" ht="30" customHeight="1" x14ac:dyDescent="0.3">
      <c r="A445" s="472" t="s">
        <v>1561</v>
      </c>
      <c r="B445" s="473" t="s">
        <v>1562</v>
      </c>
      <c r="C445" s="153">
        <f t="shared" si="7"/>
        <v>1418400</v>
      </c>
      <c r="D445" s="153"/>
      <c r="E445" s="20"/>
      <c r="F445" s="20"/>
      <c r="G445" s="279"/>
      <c r="H445" s="20"/>
      <c r="I445" s="314">
        <v>720</v>
      </c>
      <c r="J445" s="154">
        <f>Лист1!M456</f>
        <v>1418400</v>
      </c>
      <c r="K445" s="20"/>
      <c r="L445" s="20"/>
      <c r="M445" s="486"/>
    </row>
    <row r="446" spans="1:13" s="481" customFormat="1" ht="30" customHeight="1" x14ac:dyDescent="0.3">
      <c r="A446" s="472" t="s">
        <v>1563</v>
      </c>
      <c r="B446" s="473" t="s">
        <v>1564</v>
      </c>
      <c r="C446" s="153">
        <f t="shared" si="7"/>
        <v>1004700</v>
      </c>
      <c r="D446" s="153"/>
      <c r="E446" s="20"/>
      <c r="F446" s="20"/>
      <c r="G446" s="279"/>
      <c r="H446" s="20"/>
      <c r="I446" s="314">
        <v>510</v>
      </c>
      <c r="J446" s="154">
        <f>Лист1!M457</f>
        <v>1004700</v>
      </c>
      <c r="K446" s="20"/>
      <c r="L446" s="20"/>
      <c r="M446" s="486"/>
    </row>
    <row r="447" spans="1:13" s="481" customFormat="1" ht="30" customHeight="1" x14ac:dyDescent="0.3">
      <c r="A447" s="472" t="s">
        <v>1565</v>
      </c>
      <c r="B447" s="473" t="s">
        <v>1566</v>
      </c>
      <c r="C447" s="153">
        <f t="shared" si="7"/>
        <v>4172775</v>
      </c>
      <c r="D447" s="153"/>
      <c r="E447" s="20"/>
      <c r="F447" s="20"/>
      <c r="G447" s="279"/>
      <c r="H447" s="20"/>
      <c r="I447" s="314">
        <v>5563.7</v>
      </c>
      <c r="J447" s="154">
        <f>Лист1!M458</f>
        <v>4172775</v>
      </c>
      <c r="K447" s="20"/>
      <c r="L447" s="20"/>
      <c r="M447" s="486"/>
    </row>
    <row r="448" spans="1:13" s="481" customFormat="1" ht="30" customHeight="1" x14ac:dyDescent="0.3">
      <c r="A448" s="472" t="s">
        <v>1567</v>
      </c>
      <c r="B448" s="473" t="s">
        <v>1568</v>
      </c>
      <c r="C448" s="153">
        <f t="shared" si="7"/>
        <v>1280500</v>
      </c>
      <c r="D448" s="153"/>
      <c r="E448" s="20"/>
      <c r="F448" s="20"/>
      <c r="G448" s="279"/>
      <c r="H448" s="20"/>
      <c r="I448" s="314">
        <v>650</v>
      </c>
      <c r="J448" s="154">
        <f>Лист1!M459</f>
        <v>1280500</v>
      </c>
      <c r="K448" s="20"/>
      <c r="L448" s="20"/>
      <c r="M448" s="486"/>
    </row>
    <row r="449" spans="1:13" s="481" customFormat="1" ht="30" customHeight="1" x14ac:dyDescent="0.3">
      <c r="A449" s="472" t="s">
        <v>1569</v>
      </c>
      <c r="B449" s="473" t="s">
        <v>1570</v>
      </c>
      <c r="C449" s="153">
        <f t="shared" si="7"/>
        <v>3516450</v>
      </c>
      <c r="D449" s="153"/>
      <c r="E449" s="20"/>
      <c r="F449" s="20"/>
      <c r="G449" s="279"/>
      <c r="H449" s="20"/>
      <c r="I449" s="314">
        <v>1785</v>
      </c>
      <c r="J449" s="154">
        <f>Лист1!M460</f>
        <v>3516450</v>
      </c>
      <c r="K449" s="20"/>
      <c r="L449" s="20"/>
      <c r="M449" s="486"/>
    </row>
    <row r="450" spans="1:13" s="481" customFormat="1" ht="30" customHeight="1" x14ac:dyDescent="0.3">
      <c r="A450" s="472" t="s">
        <v>1571</v>
      </c>
      <c r="B450" s="473" t="s">
        <v>1572</v>
      </c>
      <c r="C450" s="153">
        <f t="shared" si="7"/>
        <v>600850</v>
      </c>
      <c r="D450" s="153"/>
      <c r="E450" s="20"/>
      <c r="F450" s="20"/>
      <c r="G450" s="279"/>
      <c r="H450" s="20"/>
      <c r="I450" s="314">
        <v>305</v>
      </c>
      <c r="J450" s="154">
        <f>Лист1!M461</f>
        <v>600850</v>
      </c>
      <c r="K450" s="20"/>
      <c r="L450" s="20"/>
      <c r="M450" s="486"/>
    </row>
    <row r="451" spans="1:13" s="481" customFormat="1" ht="30" customHeight="1" x14ac:dyDescent="0.3">
      <c r="A451" s="472" t="s">
        <v>1573</v>
      </c>
      <c r="B451" s="473" t="s">
        <v>1574</v>
      </c>
      <c r="C451" s="153">
        <f t="shared" si="7"/>
        <v>1063800</v>
      </c>
      <c r="D451" s="153"/>
      <c r="E451" s="20"/>
      <c r="F451" s="20"/>
      <c r="G451" s="279"/>
      <c r="H451" s="20"/>
      <c r="I451" s="314">
        <v>540</v>
      </c>
      <c r="J451" s="154">
        <f>Лист1!M462</f>
        <v>1063800</v>
      </c>
      <c r="K451" s="20"/>
      <c r="L451" s="20"/>
      <c r="M451" s="486"/>
    </row>
    <row r="452" spans="1:13" s="481" customFormat="1" ht="30" customHeight="1" x14ac:dyDescent="0.3">
      <c r="A452" s="472" t="s">
        <v>1575</v>
      </c>
      <c r="B452" s="473" t="s">
        <v>1576</v>
      </c>
      <c r="C452" s="153">
        <f t="shared" si="7"/>
        <v>847100</v>
      </c>
      <c r="D452" s="153"/>
      <c r="E452" s="20"/>
      <c r="F452" s="20"/>
      <c r="G452" s="279"/>
      <c r="H452" s="20"/>
      <c r="I452" s="314">
        <v>430</v>
      </c>
      <c r="J452" s="154">
        <f>Лист1!M463</f>
        <v>847100</v>
      </c>
      <c r="K452" s="20"/>
      <c r="L452" s="20"/>
      <c r="M452" s="486"/>
    </row>
    <row r="453" spans="1:13" s="481" customFormat="1" ht="30" customHeight="1" x14ac:dyDescent="0.3">
      <c r="A453" s="472" t="s">
        <v>1577</v>
      </c>
      <c r="B453" s="473" t="s">
        <v>1578</v>
      </c>
      <c r="C453" s="153">
        <f t="shared" si="7"/>
        <v>1024400</v>
      </c>
      <c r="D453" s="153"/>
      <c r="E453" s="20"/>
      <c r="F453" s="20"/>
      <c r="G453" s="279"/>
      <c r="H453" s="20"/>
      <c r="I453" s="314">
        <v>520</v>
      </c>
      <c r="J453" s="154">
        <f>Лист1!M464</f>
        <v>1024400</v>
      </c>
      <c r="K453" s="20"/>
      <c r="L453" s="20"/>
      <c r="M453" s="486"/>
    </row>
    <row r="454" spans="1:13" s="481" customFormat="1" ht="30" customHeight="1" x14ac:dyDescent="0.3">
      <c r="A454" s="472" t="s">
        <v>1579</v>
      </c>
      <c r="B454" s="473" t="s">
        <v>1580</v>
      </c>
      <c r="C454" s="153">
        <f t="shared" si="7"/>
        <v>669800</v>
      </c>
      <c r="D454" s="153"/>
      <c r="E454" s="20"/>
      <c r="F454" s="20"/>
      <c r="G454" s="279"/>
      <c r="H454" s="20"/>
      <c r="I454" s="314">
        <v>340</v>
      </c>
      <c r="J454" s="154">
        <f>Лист1!M465</f>
        <v>669800</v>
      </c>
      <c r="K454" s="20"/>
      <c r="L454" s="20"/>
      <c r="M454" s="486"/>
    </row>
    <row r="455" spans="1:13" s="481" customFormat="1" ht="30" customHeight="1" x14ac:dyDescent="0.3">
      <c r="A455" s="472" t="s">
        <v>1581</v>
      </c>
      <c r="B455" s="473" t="s">
        <v>1582</v>
      </c>
      <c r="C455" s="153">
        <f t="shared" si="7"/>
        <v>1142600</v>
      </c>
      <c r="D455" s="153"/>
      <c r="E455" s="20"/>
      <c r="F455" s="20"/>
      <c r="G455" s="279"/>
      <c r="H455" s="20"/>
      <c r="I455" s="314">
        <v>580</v>
      </c>
      <c r="J455" s="154">
        <f>Лист1!M466</f>
        <v>1142600</v>
      </c>
      <c r="K455" s="20"/>
      <c r="L455" s="20"/>
      <c r="M455" s="486"/>
    </row>
    <row r="456" spans="1:13" s="481" customFormat="1" ht="30" customHeight="1" x14ac:dyDescent="0.3">
      <c r="A456" s="472" t="s">
        <v>1583</v>
      </c>
      <c r="B456" s="473" t="s">
        <v>1584</v>
      </c>
      <c r="C456" s="153">
        <f t="shared" ref="C456:C519" si="8">SUM(D456,F456,H456,J456,L456)</f>
        <v>1044100</v>
      </c>
      <c r="D456" s="153"/>
      <c r="E456" s="20"/>
      <c r="F456" s="20"/>
      <c r="G456" s="279"/>
      <c r="H456" s="20"/>
      <c r="I456" s="314">
        <v>530</v>
      </c>
      <c r="J456" s="154">
        <f>Лист1!M467</f>
        <v>1044100</v>
      </c>
      <c r="K456" s="20"/>
      <c r="L456" s="20"/>
      <c r="M456" s="486"/>
    </row>
    <row r="457" spans="1:13" s="481" customFormat="1" ht="30" customHeight="1" x14ac:dyDescent="0.3">
      <c r="A457" s="472" t="s">
        <v>1585</v>
      </c>
      <c r="B457" s="473" t="s">
        <v>1586</v>
      </c>
      <c r="C457" s="153">
        <f t="shared" si="8"/>
        <v>525990</v>
      </c>
      <c r="D457" s="153"/>
      <c r="E457" s="20"/>
      <c r="F457" s="20"/>
      <c r="G457" s="279"/>
      <c r="H457" s="20"/>
      <c r="I457" s="314">
        <v>267</v>
      </c>
      <c r="J457" s="154">
        <f>Лист1!M468</f>
        <v>525990</v>
      </c>
      <c r="K457" s="20"/>
      <c r="L457" s="20"/>
      <c r="M457" s="486"/>
    </row>
    <row r="458" spans="1:13" s="481" customFormat="1" ht="30" customHeight="1" x14ac:dyDescent="0.3">
      <c r="A458" s="472" t="s">
        <v>1587</v>
      </c>
      <c r="B458" s="473" t="s">
        <v>1588</v>
      </c>
      <c r="C458" s="153">
        <f t="shared" si="8"/>
        <v>11071400</v>
      </c>
      <c r="D458" s="153"/>
      <c r="E458" s="20"/>
      <c r="F458" s="20"/>
      <c r="G458" s="279"/>
      <c r="H458" s="20"/>
      <c r="I458" s="314">
        <v>5620</v>
      </c>
      <c r="J458" s="154">
        <f>Лист1!M469</f>
        <v>11071400</v>
      </c>
      <c r="K458" s="20"/>
      <c r="L458" s="20"/>
      <c r="M458" s="486"/>
    </row>
    <row r="459" spans="1:13" s="481" customFormat="1" ht="30" customHeight="1" x14ac:dyDescent="0.3">
      <c r="A459" s="472" t="s">
        <v>1589</v>
      </c>
      <c r="B459" s="473" t="s">
        <v>1590</v>
      </c>
      <c r="C459" s="153">
        <f t="shared" si="8"/>
        <v>17237500</v>
      </c>
      <c r="D459" s="153"/>
      <c r="E459" s="20"/>
      <c r="F459" s="20"/>
      <c r="G459" s="279"/>
      <c r="H459" s="20"/>
      <c r="I459" s="314">
        <v>8750</v>
      </c>
      <c r="J459" s="154">
        <f>Лист1!M470</f>
        <v>17237500</v>
      </c>
      <c r="K459" s="20"/>
      <c r="L459" s="20"/>
      <c r="M459" s="486"/>
    </row>
    <row r="460" spans="1:13" s="481" customFormat="1" ht="30" customHeight="1" x14ac:dyDescent="0.3">
      <c r="A460" s="472" t="s">
        <v>1591</v>
      </c>
      <c r="B460" s="473" t="s">
        <v>1592</v>
      </c>
      <c r="C460" s="153">
        <f t="shared" si="8"/>
        <v>630400</v>
      </c>
      <c r="D460" s="153"/>
      <c r="E460" s="20"/>
      <c r="F460" s="20"/>
      <c r="G460" s="279"/>
      <c r="H460" s="20"/>
      <c r="I460" s="314">
        <v>320</v>
      </c>
      <c r="J460" s="154">
        <f>Лист1!M471</f>
        <v>630400</v>
      </c>
      <c r="K460" s="20"/>
      <c r="L460" s="20"/>
      <c r="M460" s="486"/>
    </row>
    <row r="461" spans="1:13" s="481" customFormat="1" ht="30" customHeight="1" x14ac:dyDescent="0.3">
      <c r="A461" s="472" t="s">
        <v>1593</v>
      </c>
      <c r="B461" s="473" t="s">
        <v>1594</v>
      </c>
      <c r="C461" s="153">
        <f t="shared" si="8"/>
        <v>4248075</v>
      </c>
      <c r="D461" s="153"/>
      <c r="E461" s="20"/>
      <c r="F461" s="20"/>
      <c r="G461" s="279"/>
      <c r="H461" s="20"/>
      <c r="I461" s="314">
        <v>5664.1</v>
      </c>
      <c r="J461" s="154">
        <f>Лист1!M472</f>
        <v>4248075</v>
      </c>
      <c r="K461" s="20"/>
      <c r="L461" s="20"/>
      <c r="M461" s="486"/>
    </row>
    <row r="462" spans="1:13" s="481" customFormat="1" ht="30" customHeight="1" x14ac:dyDescent="0.3">
      <c r="A462" s="472" t="s">
        <v>1595</v>
      </c>
      <c r="B462" s="473" t="s">
        <v>1596</v>
      </c>
      <c r="C462" s="153">
        <f t="shared" si="8"/>
        <v>2803740.3000000003</v>
      </c>
      <c r="D462" s="153">
        <f>Лист1!M473</f>
        <v>2803740.3000000003</v>
      </c>
      <c r="E462" s="20"/>
      <c r="F462" s="20"/>
      <c r="G462" s="279"/>
      <c r="H462" s="20"/>
      <c r="I462" s="314"/>
      <c r="J462" s="20"/>
      <c r="K462" s="20"/>
      <c r="L462" s="20"/>
      <c r="M462" s="486"/>
    </row>
    <row r="463" spans="1:13" s="481" customFormat="1" ht="30" customHeight="1" x14ac:dyDescent="0.3">
      <c r="A463" s="472" t="s">
        <v>1597</v>
      </c>
      <c r="B463" s="473" t="s">
        <v>1598</v>
      </c>
      <c r="C463" s="153">
        <f t="shared" si="8"/>
        <v>1891200</v>
      </c>
      <c r="D463" s="153"/>
      <c r="E463" s="20"/>
      <c r="F463" s="20"/>
      <c r="G463" s="279"/>
      <c r="H463" s="20"/>
      <c r="I463" s="314">
        <v>960</v>
      </c>
      <c r="J463" s="154">
        <f>Лист1!M474</f>
        <v>1891200</v>
      </c>
      <c r="K463" s="20"/>
      <c r="L463" s="20"/>
      <c r="M463" s="486"/>
    </row>
    <row r="464" spans="1:13" s="481" customFormat="1" ht="30" customHeight="1" x14ac:dyDescent="0.3">
      <c r="A464" s="472" t="s">
        <v>1599</v>
      </c>
      <c r="B464" s="473" t="s">
        <v>1600</v>
      </c>
      <c r="C464" s="153">
        <f t="shared" si="8"/>
        <v>269890</v>
      </c>
      <c r="D464" s="153"/>
      <c r="E464" s="20"/>
      <c r="F464" s="20"/>
      <c r="G464" s="279"/>
      <c r="H464" s="20"/>
      <c r="I464" s="314">
        <v>137</v>
      </c>
      <c r="J464" s="154">
        <f>Лист1!M475</f>
        <v>269890</v>
      </c>
      <c r="K464" s="20"/>
      <c r="L464" s="20"/>
      <c r="M464" s="486"/>
    </row>
    <row r="465" spans="1:13" s="481" customFormat="1" ht="30" customHeight="1" x14ac:dyDescent="0.3">
      <c r="A465" s="472" t="s">
        <v>1601</v>
      </c>
      <c r="B465" s="473" t="s">
        <v>1602</v>
      </c>
      <c r="C465" s="153">
        <f t="shared" si="8"/>
        <v>696080</v>
      </c>
      <c r="D465" s="153"/>
      <c r="E465" s="20"/>
      <c r="F465" s="20"/>
      <c r="G465" s="279">
        <v>280</v>
      </c>
      <c r="H465" s="154">
        <f>Лист1!M476</f>
        <v>696080</v>
      </c>
      <c r="I465" s="297"/>
      <c r="J465" s="20"/>
      <c r="K465" s="20"/>
      <c r="L465" s="20"/>
      <c r="M465" s="486"/>
    </row>
    <row r="466" spans="1:13" s="481" customFormat="1" ht="30" customHeight="1" x14ac:dyDescent="0.3">
      <c r="A466" s="472" t="s">
        <v>1603</v>
      </c>
      <c r="B466" s="473" t="s">
        <v>1604</v>
      </c>
      <c r="C466" s="153">
        <f t="shared" si="8"/>
        <v>370360</v>
      </c>
      <c r="D466" s="153"/>
      <c r="E466" s="20"/>
      <c r="F466" s="20"/>
      <c r="G466" s="279"/>
      <c r="H466" s="20"/>
      <c r="I466" s="313">
        <v>188</v>
      </c>
      <c r="J466" s="154">
        <f>Лист1!M477</f>
        <v>370360</v>
      </c>
      <c r="K466" s="20"/>
      <c r="L466" s="20"/>
      <c r="M466" s="486"/>
    </row>
    <row r="467" spans="1:13" s="481" customFormat="1" ht="30" customHeight="1" x14ac:dyDescent="0.3">
      <c r="A467" s="472" t="s">
        <v>1605</v>
      </c>
      <c r="B467" s="473" t="s">
        <v>1606</v>
      </c>
      <c r="C467" s="153">
        <f t="shared" si="8"/>
        <v>366420</v>
      </c>
      <c r="D467" s="153"/>
      <c r="E467" s="20"/>
      <c r="F467" s="20"/>
      <c r="G467" s="279"/>
      <c r="H467" s="20"/>
      <c r="I467" s="313">
        <v>186</v>
      </c>
      <c r="J467" s="154">
        <f>Лист1!M478</f>
        <v>366420</v>
      </c>
      <c r="K467" s="20"/>
      <c r="L467" s="20"/>
      <c r="M467" s="486"/>
    </row>
    <row r="468" spans="1:13" s="481" customFormat="1" ht="30" customHeight="1" x14ac:dyDescent="0.3">
      <c r="A468" s="472" t="s">
        <v>1607</v>
      </c>
      <c r="B468" s="473" t="s">
        <v>1608</v>
      </c>
      <c r="C468" s="153">
        <f t="shared" si="8"/>
        <v>5770130</v>
      </c>
      <c r="D468" s="153"/>
      <c r="E468" s="20"/>
      <c r="F468" s="20"/>
      <c r="G468" s="279"/>
      <c r="H468" s="20"/>
      <c r="I468" s="313">
        <v>2929</v>
      </c>
      <c r="J468" s="154">
        <f>Лист1!M479</f>
        <v>5770130</v>
      </c>
      <c r="K468" s="20"/>
      <c r="L468" s="20"/>
      <c r="M468" s="486"/>
    </row>
    <row r="469" spans="1:13" s="481" customFormat="1" ht="30" customHeight="1" x14ac:dyDescent="0.3">
      <c r="A469" s="472" t="s">
        <v>1609</v>
      </c>
      <c r="B469" s="473" t="s">
        <v>1610</v>
      </c>
      <c r="C469" s="153">
        <f t="shared" si="8"/>
        <v>2521600</v>
      </c>
      <c r="D469" s="153"/>
      <c r="E469" s="20"/>
      <c r="F469" s="20"/>
      <c r="G469" s="279"/>
      <c r="H469" s="20"/>
      <c r="I469" s="313">
        <v>1280</v>
      </c>
      <c r="J469" s="154">
        <f>Лист1!M480</f>
        <v>2521600</v>
      </c>
      <c r="K469" s="20"/>
      <c r="L469" s="20"/>
      <c r="M469" s="486"/>
    </row>
    <row r="470" spans="1:13" s="481" customFormat="1" ht="30" customHeight="1" x14ac:dyDescent="0.3">
      <c r="A470" s="472" t="s">
        <v>1611</v>
      </c>
      <c r="B470" s="473" t="s">
        <v>1612</v>
      </c>
      <c r="C470" s="153">
        <f t="shared" si="8"/>
        <v>252160</v>
      </c>
      <c r="D470" s="153"/>
      <c r="E470" s="20"/>
      <c r="F470" s="20"/>
      <c r="G470" s="279"/>
      <c r="H470" s="20"/>
      <c r="I470" s="313">
        <v>128</v>
      </c>
      <c r="J470" s="154">
        <f>Лист1!M481</f>
        <v>252160</v>
      </c>
      <c r="K470" s="20"/>
      <c r="L470" s="20"/>
      <c r="M470" s="486"/>
    </row>
    <row r="471" spans="1:13" s="481" customFormat="1" ht="30" customHeight="1" x14ac:dyDescent="0.3">
      <c r="A471" s="472" t="s">
        <v>1613</v>
      </c>
      <c r="B471" s="473" t="s">
        <v>1614</v>
      </c>
      <c r="C471" s="153">
        <f t="shared" si="8"/>
        <v>1134720</v>
      </c>
      <c r="D471" s="153"/>
      <c r="E471" s="20"/>
      <c r="F471" s="20"/>
      <c r="G471" s="279"/>
      <c r="H471" s="20"/>
      <c r="I471" s="313">
        <v>576</v>
      </c>
      <c r="J471" s="154">
        <f>Лист1!M482</f>
        <v>1134720</v>
      </c>
      <c r="K471" s="20"/>
      <c r="L471" s="20"/>
      <c r="M471" s="486"/>
    </row>
    <row r="472" spans="1:13" s="481" customFormat="1" ht="30" customHeight="1" x14ac:dyDescent="0.3">
      <c r="A472" s="472" t="s">
        <v>1615</v>
      </c>
      <c r="B472" s="473" t="s">
        <v>1616</v>
      </c>
      <c r="C472" s="153">
        <f t="shared" si="8"/>
        <v>545690</v>
      </c>
      <c r="D472" s="153"/>
      <c r="E472" s="20"/>
      <c r="F472" s="20"/>
      <c r="G472" s="279"/>
      <c r="H472" s="20"/>
      <c r="I472" s="313">
        <v>277</v>
      </c>
      <c r="J472" s="154">
        <f>Лист1!M483</f>
        <v>545690</v>
      </c>
      <c r="K472" s="20"/>
      <c r="L472" s="20"/>
      <c r="M472" s="486"/>
    </row>
    <row r="473" spans="1:13" s="481" customFormat="1" ht="30" customHeight="1" x14ac:dyDescent="0.3">
      <c r="A473" s="472" t="s">
        <v>1617</v>
      </c>
      <c r="B473" s="473" t="s">
        <v>1618</v>
      </c>
      <c r="C473" s="153">
        <f t="shared" si="8"/>
        <v>476740</v>
      </c>
      <c r="D473" s="153"/>
      <c r="E473" s="20"/>
      <c r="F473" s="20"/>
      <c r="G473" s="279"/>
      <c r="H473" s="20"/>
      <c r="I473" s="313">
        <v>242</v>
      </c>
      <c r="J473" s="154">
        <f>Лист1!M484</f>
        <v>476740</v>
      </c>
      <c r="K473" s="20"/>
      <c r="L473" s="20"/>
      <c r="M473" s="486"/>
    </row>
    <row r="474" spans="1:13" s="481" customFormat="1" ht="30" customHeight="1" x14ac:dyDescent="0.3">
      <c r="A474" s="472" t="s">
        <v>1619</v>
      </c>
      <c r="B474" s="473" t="s">
        <v>1620</v>
      </c>
      <c r="C474" s="153">
        <f t="shared" si="8"/>
        <v>486590</v>
      </c>
      <c r="D474" s="153"/>
      <c r="E474" s="20"/>
      <c r="F474" s="20"/>
      <c r="G474" s="279"/>
      <c r="H474" s="20"/>
      <c r="I474" s="313">
        <v>247</v>
      </c>
      <c r="J474" s="154">
        <f>Лист1!M485</f>
        <v>486590</v>
      </c>
      <c r="K474" s="20"/>
      <c r="L474" s="20"/>
      <c r="M474" s="486"/>
    </row>
    <row r="475" spans="1:13" s="481" customFormat="1" ht="30" customHeight="1" x14ac:dyDescent="0.3">
      <c r="A475" s="472" t="s">
        <v>1621</v>
      </c>
      <c r="B475" s="473" t="s">
        <v>1622</v>
      </c>
      <c r="C475" s="153">
        <f t="shared" si="8"/>
        <v>868770</v>
      </c>
      <c r="D475" s="153"/>
      <c r="E475" s="20"/>
      <c r="F475" s="20"/>
      <c r="G475" s="279"/>
      <c r="H475" s="20"/>
      <c r="I475" s="313">
        <v>441</v>
      </c>
      <c r="J475" s="154">
        <f>Лист1!M486</f>
        <v>868770</v>
      </c>
      <c r="K475" s="20"/>
      <c r="L475" s="20"/>
      <c r="M475" s="486"/>
    </row>
    <row r="476" spans="1:13" s="481" customFormat="1" ht="30" customHeight="1" x14ac:dyDescent="0.3">
      <c r="A476" s="472" t="s">
        <v>1623</v>
      </c>
      <c r="B476" s="473" t="s">
        <v>1624</v>
      </c>
      <c r="C476" s="153">
        <f t="shared" si="8"/>
        <v>841190</v>
      </c>
      <c r="D476" s="153"/>
      <c r="E476" s="20"/>
      <c r="F476" s="20"/>
      <c r="G476" s="279"/>
      <c r="H476" s="20"/>
      <c r="I476" s="313">
        <v>427</v>
      </c>
      <c r="J476" s="154">
        <f>Лист1!M487</f>
        <v>841190</v>
      </c>
      <c r="K476" s="20"/>
      <c r="L476" s="20"/>
      <c r="M476" s="486"/>
    </row>
    <row r="477" spans="1:13" s="481" customFormat="1" ht="30" customHeight="1" x14ac:dyDescent="0.3">
      <c r="A477" s="472" t="s">
        <v>1625</v>
      </c>
      <c r="B477" s="473" t="s">
        <v>1626</v>
      </c>
      <c r="C477" s="153">
        <f t="shared" si="8"/>
        <v>561836</v>
      </c>
      <c r="D477" s="153"/>
      <c r="E477" s="20"/>
      <c r="F477" s="20"/>
      <c r="G477" s="279">
        <v>226</v>
      </c>
      <c r="H477" s="154">
        <f>Лист1!M488</f>
        <v>561836</v>
      </c>
      <c r="I477" s="297"/>
      <c r="J477" s="20"/>
      <c r="K477" s="20"/>
      <c r="L477" s="20"/>
      <c r="M477" s="486"/>
    </row>
    <row r="478" spans="1:13" s="481" customFormat="1" ht="30" customHeight="1" x14ac:dyDescent="0.3">
      <c r="A478" s="472" t="s">
        <v>1627</v>
      </c>
      <c r="B478" s="473" t="s">
        <v>1628</v>
      </c>
      <c r="C478" s="153">
        <f t="shared" si="8"/>
        <v>841190</v>
      </c>
      <c r="D478" s="153"/>
      <c r="E478" s="20"/>
      <c r="F478" s="20"/>
      <c r="G478" s="279"/>
      <c r="H478" s="20"/>
      <c r="I478" s="313">
        <v>427</v>
      </c>
      <c r="J478" s="154">
        <f>Лист1!M489</f>
        <v>841190</v>
      </c>
      <c r="K478" s="20"/>
      <c r="L478" s="20"/>
      <c r="M478" s="486"/>
    </row>
    <row r="479" spans="1:13" s="481" customFormat="1" ht="30" customHeight="1" x14ac:dyDescent="0.3">
      <c r="A479" s="472" t="s">
        <v>1629</v>
      </c>
      <c r="B479" s="473" t="s">
        <v>1630</v>
      </c>
      <c r="C479" s="153">
        <f t="shared" si="8"/>
        <v>1851864.5999999999</v>
      </c>
      <c r="D479" s="153">
        <f>Лист1!M490</f>
        <v>1851864.5999999999</v>
      </c>
      <c r="E479" s="20"/>
      <c r="F479" s="20"/>
      <c r="G479" s="279"/>
      <c r="H479" s="20"/>
      <c r="I479" s="297"/>
      <c r="J479" s="20"/>
      <c r="K479" s="20"/>
      <c r="L479" s="20"/>
      <c r="M479" s="486"/>
    </row>
    <row r="480" spans="1:13" s="481" customFormat="1" ht="30" customHeight="1" x14ac:dyDescent="0.3">
      <c r="A480" s="472" t="s">
        <v>1631</v>
      </c>
      <c r="B480" s="473" t="s">
        <v>1632</v>
      </c>
      <c r="C480" s="153">
        <f t="shared" si="8"/>
        <v>894960</v>
      </c>
      <c r="D480" s="153"/>
      <c r="E480" s="20"/>
      <c r="F480" s="20"/>
      <c r="G480" s="279">
        <v>360</v>
      </c>
      <c r="H480" s="154">
        <f>Лист1!M491</f>
        <v>894960</v>
      </c>
      <c r="I480" s="297"/>
      <c r="J480" s="20"/>
      <c r="K480" s="20"/>
      <c r="L480" s="20"/>
      <c r="M480" s="486"/>
    </row>
    <row r="481" spans="1:13" s="481" customFormat="1" ht="30" customHeight="1" x14ac:dyDescent="0.3">
      <c r="A481" s="472" t="s">
        <v>1633</v>
      </c>
      <c r="B481" s="473" t="s">
        <v>1634</v>
      </c>
      <c r="C481" s="153">
        <f t="shared" si="8"/>
        <v>937222</v>
      </c>
      <c r="D481" s="153"/>
      <c r="E481" s="20"/>
      <c r="F481" s="20"/>
      <c r="G481" s="279">
        <v>377</v>
      </c>
      <c r="H481" s="154">
        <f>Лист1!M492</f>
        <v>937222</v>
      </c>
      <c r="I481" s="297"/>
      <c r="J481" s="20"/>
      <c r="K481" s="20"/>
      <c r="L481" s="20"/>
      <c r="M481" s="486"/>
    </row>
    <row r="482" spans="1:13" s="481" customFormat="1" ht="30" customHeight="1" x14ac:dyDescent="0.3">
      <c r="A482" s="472" t="s">
        <v>1635</v>
      </c>
      <c r="B482" s="473" t="s">
        <v>1636</v>
      </c>
      <c r="C482" s="153">
        <f t="shared" si="8"/>
        <v>937222</v>
      </c>
      <c r="D482" s="153"/>
      <c r="E482" s="20"/>
      <c r="F482" s="20"/>
      <c r="G482" s="279">
        <v>377</v>
      </c>
      <c r="H482" s="154">
        <f>Лист1!M493</f>
        <v>937222</v>
      </c>
      <c r="I482" s="297"/>
      <c r="J482" s="20"/>
      <c r="K482" s="20"/>
      <c r="L482" s="20"/>
      <c r="M482" s="486"/>
    </row>
    <row r="483" spans="1:13" s="481" customFormat="1" ht="30" customHeight="1" x14ac:dyDescent="0.3">
      <c r="A483" s="472" t="s">
        <v>1637</v>
      </c>
      <c r="B483" s="473" t="s">
        <v>1638</v>
      </c>
      <c r="C483" s="153">
        <f t="shared" si="8"/>
        <v>1645732</v>
      </c>
      <c r="D483" s="153"/>
      <c r="E483" s="20"/>
      <c r="F483" s="20"/>
      <c r="G483" s="279">
        <v>662</v>
      </c>
      <c r="H483" s="154">
        <f>Лист1!M494</f>
        <v>1645732</v>
      </c>
      <c r="I483" s="297"/>
      <c r="J483" s="20"/>
      <c r="K483" s="20"/>
      <c r="L483" s="20"/>
      <c r="M483" s="486"/>
    </row>
    <row r="484" spans="1:13" s="481" customFormat="1" ht="30" customHeight="1" x14ac:dyDescent="0.3">
      <c r="A484" s="472" t="s">
        <v>1639</v>
      </c>
      <c r="B484" s="473" t="s">
        <v>1640</v>
      </c>
      <c r="C484" s="153">
        <f t="shared" si="8"/>
        <v>9333035.2000000011</v>
      </c>
      <c r="D484" s="153">
        <f>Лист1!M495</f>
        <v>9333035.2000000011</v>
      </c>
      <c r="E484" s="20"/>
      <c r="F484" s="20"/>
      <c r="G484" s="279"/>
      <c r="H484" s="20"/>
      <c r="I484" s="297"/>
      <c r="J484" s="20"/>
      <c r="K484" s="20"/>
      <c r="L484" s="20"/>
      <c r="M484" s="486"/>
    </row>
    <row r="485" spans="1:13" s="481" customFormat="1" ht="30" customHeight="1" x14ac:dyDescent="0.3">
      <c r="A485" s="472" t="s">
        <v>1641</v>
      </c>
      <c r="B485" s="473" t="s">
        <v>1642</v>
      </c>
      <c r="C485" s="153">
        <f t="shared" si="8"/>
        <v>6907945</v>
      </c>
      <c r="D485" s="153">
        <f>Лист1!M496</f>
        <v>6907945</v>
      </c>
      <c r="E485" s="20"/>
      <c r="F485" s="20"/>
      <c r="G485" s="279"/>
      <c r="H485" s="20"/>
      <c r="I485" s="297"/>
      <c r="J485" s="20"/>
      <c r="K485" s="20"/>
      <c r="L485" s="20"/>
      <c r="M485" s="486"/>
    </row>
    <row r="486" spans="1:13" s="481" customFormat="1" ht="30" customHeight="1" x14ac:dyDescent="0.3">
      <c r="A486" s="472" t="s">
        <v>1643</v>
      </c>
      <c r="B486" s="473" t="s">
        <v>1644</v>
      </c>
      <c r="C486" s="153">
        <f t="shared" si="8"/>
        <v>9125488</v>
      </c>
      <c r="D486" s="153">
        <f>Лист1!M497</f>
        <v>9125488</v>
      </c>
      <c r="E486" s="20"/>
      <c r="F486" s="20"/>
      <c r="G486" s="279"/>
      <c r="H486" s="20"/>
      <c r="I486" s="297"/>
      <c r="J486" s="20"/>
      <c r="K486" s="20"/>
      <c r="L486" s="20"/>
      <c r="M486" s="486"/>
    </row>
    <row r="487" spans="1:13" s="481" customFormat="1" ht="30" customHeight="1" x14ac:dyDescent="0.3">
      <c r="A487" s="472" t="s">
        <v>1645</v>
      </c>
      <c r="B487" s="473" t="s">
        <v>1646</v>
      </c>
      <c r="C487" s="153">
        <f t="shared" si="8"/>
        <v>10996501.299999999</v>
      </c>
      <c r="D487" s="153">
        <f>Лист1!M498</f>
        <v>10996501.299999999</v>
      </c>
      <c r="E487" s="20"/>
      <c r="F487" s="20"/>
      <c r="G487" s="279"/>
      <c r="H487" s="20"/>
      <c r="I487" s="297"/>
      <c r="J487" s="20"/>
      <c r="K487" s="20"/>
      <c r="L487" s="20"/>
      <c r="M487" s="486"/>
    </row>
    <row r="488" spans="1:13" s="481" customFormat="1" ht="30" customHeight="1" x14ac:dyDescent="0.3">
      <c r="A488" s="472" t="s">
        <v>1647</v>
      </c>
      <c r="B488" s="473" t="s">
        <v>1648</v>
      </c>
      <c r="C488" s="153">
        <f t="shared" si="8"/>
        <v>3333726</v>
      </c>
      <c r="D488" s="153"/>
      <c r="E488" s="20"/>
      <c r="F488" s="20"/>
      <c r="G488" s="279">
        <v>1341</v>
      </c>
      <c r="H488" s="154">
        <f>Лист1!M499</f>
        <v>3333726</v>
      </c>
      <c r="I488" s="297"/>
      <c r="J488" s="20"/>
      <c r="K488" s="20"/>
      <c r="L488" s="20"/>
      <c r="M488" s="486"/>
    </row>
    <row r="489" spans="1:13" s="481" customFormat="1" ht="30" customHeight="1" x14ac:dyDescent="0.3">
      <c r="A489" s="472" t="s">
        <v>1649</v>
      </c>
      <c r="B489" s="473" t="s">
        <v>1650</v>
      </c>
      <c r="C489" s="153">
        <f t="shared" si="8"/>
        <v>12783095.6</v>
      </c>
      <c r="D489" s="153">
        <f>Лист1!M500</f>
        <v>12783095.6</v>
      </c>
      <c r="E489" s="20"/>
      <c r="F489" s="20"/>
      <c r="G489" s="279"/>
      <c r="H489" s="154"/>
      <c r="I489" s="297"/>
      <c r="J489" s="20"/>
      <c r="K489" s="20"/>
      <c r="L489" s="20"/>
      <c r="M489" s="486"/>
    </row>
    <row r="490" spans="1:13" s="481" customFormat="1" ht="30" customHeight="1" x14ac:dyDescent="0.3">
      <c r="A490" s="472" t="s">
        <v>1651</v>
      </c>
      <c r="B490" s="473" t="s">
        <v>1652</v>
      </c>
      <c r="C490" s="153">
        <f t="shared" si="8"/>
        <v>6076224</v>
      </c>
      <c r="D490" s="153"/>
      <c r="E490" s="20"/>
      <c r="F490" s="20"/>
      <c r="G490" s="279">
        <v>3836</v>
      </c>
      <c r="H490" s="154">
        <f>Лист1!M501</f>
        <v>6076224</v>
      </c>
      <c r="I490" s="297"/>
      <c r="J490" s="20"/>
      <c r="K490" s="20"/>
      <c r="L490" s="20"/>
      <c r="M490" s="486"/>
    </row>
    <row r="491" spans="1:13" s="481" customFormat="1" ht="30" customHeight="1" x14ac:dyDescent="0.3">
      <c r="A491" s="472" t="s">
        <v>1653</v>
      </c>
      <c r="B491" s="473" t="s">
        <v>1654</v>
      </c>
      <c r="C491" s="153">
        <f t="shared" si="8"/>
        <v>1535850.7999999998</v>
      </c>
      <c r="D491" s="153"/>
      <c r="E491" s="20"/>
      <c r="F491" s="20"/>
      <c r="G491" s="279">
        <v>617.79999999999995</v>
      </c>
      <c r="H491" s="154">
        <f>Лист1!M502</f>
        <v>1535850.7999999998</v>
      </c>
      <c r="I491" s="297"/>
      <c r="J491" s="20"/>
      <c r="K491" s="20"/>
      <c r="L491" s="20"/>
      <c r="M491" s="486"/>
    </row>
    <row r="492" spans="1:13" s="481" customFormat="1" ht="30" customHeight="1" x14ac:dyDescent="0.3">
      <c r="A492" s="472" t="s">
        <v>1655</v>
      </c>
      <c r="B492" s="473" t="s">
        <v>1656</v>
      </c>
      <c r="C492" s="153">
        <f t="shared" si="8"/>
        <v>944680</v>
      </c>
      <c r="D492" s="153"/>
      <c r="E492" s="20"/>
      <c r="F492" s="20"/>
      <c r="G492" s="279">
        <v>380</v>
      </c>
      <c r="H492" s="154">
        <f>Лист1!M503</f>
        <v>944680</v>
      </c>
      <c r="I492" s="297"/>
      <c r="J492" s="20"/>
      <c r="K492" s="20"/>
      <c r="L492" s="20"/>
      <c r="M492" s="486"/>
    </row>
    <row r="493" spans="1:13" s="481" customFormat="1" ht="30" customHeight="1" x14ac:dyDescent="0.3">
      <c r="A493" s="472" t="s">
        <v>1657</v>
      </c>
      <c r="B493" s="473" t="s">
        <v>1658</v>
      </c>
      <c r="C493" s="153">
        <f t="shared" si="8"/>
        <v>801156.9</v>
      </c>
      <c r="D493" s="153">
        <f>Лист1!M504</f>
        <v>801156.9</v>
      </c>
      <c r="E493" s="20"/>
      <c r="F493" s="20"/>
      <c r="G493" s="279"/>
      <c r="H493" s="20"/>
      <c r="I493" s="297"/>
      <c r="J493" s="20"/>
      <c r="K493" s="20"/>
      <c r="L493" s="20"/>
      <c r="M493" s="486"/>
    </row>
    <row r="494" spans="1:13" s="481" customFormat="1" ht="30" customHeight="1" x14ac:dyDescent="0.3">
      <c r="A494" s="472" t="s">
        <v>1659</v>
      </c>
      <c r="B494" s="473" t="s">
        <v>1660</v>
      </c>
      <c r="C494" s="153">
        <f t="shared" si="8"/>
        <v>991914</v>
      </c>
      <c r="D494" s="153"/>
      <c r="E494" s="20"/>
      <c r="F494" s="20"/>
      <c r="G494" s="279">
        <v>399</v>
      </c>
      <c r="H494" s="154">
        <f>Лист1!M505</f>
        <v>991914</v>
      </c>
      <c r="I494" s="297"/>
      <c r="J494" s="20"/>
      <c r="K494" s="20"/>
      <c r="L494" s="20"/>
      <c r="M494" s="486"/>
    </row>
    <row r="495" spans="1:13" s="481" customFormat="1" ht="30" customHeight="1" x14ac:dyDescent="0.3">
      <c r="A495" s="472" t="s">
        <v>1661</v>
      </c>
      <c r="B495" s="473" t="s">
        <v>1662</v>
      </c>
      <c r="C495" s="153">
        <f t="shared" si="8"/>
        <v>3001816.1</v>
      </c>
      <c r="D495" s="153">
        <f>Лист1!M506</f>
        <v>3001816.1</v>
      </c>
      <c r="E495" s="20"/>
      <c r="F495" s="20"/>
      <c r="G495" s="279"/>
      <c r="H495" s="20"/>
      <c r="I495" s="297"/>
      <c r="J495" s="20"/>
      <c r="K495" s="20"/>
      <c r="L495" s="20"/>
      <c r="M495" s="486"/>
    </row>
    <row r="496" spans="1:13" s="481" customFormat="1" ht="30" customHeight="1" x14ac:dyDescent="0.3">
      <c r="A496" s="472" t="s">
        <v>1663</v>
      </c>
      <c r="B496" s="473" t="s">
        <v>1664</v>
      </c>
      <c r="C496" s="153">
        <f t="shared" si="8"/>
        <v>1302729.3</v>
      </c>
      <c r="D496" s="153">
        <f>Лист1!M507</f>
        <v>1302729.3</v>
      </c>
      <c r="E496" s="20"/>
      <c r="F496" s="20"/>
      <c r="G496" s="279"/>
      <c r="H496" s="20"/>
      <c r="I496" s="297"/>
      <c r="J496" s="20"/>
      <c r="K496" s="20"/>
      <c r="L496" s="20"/>
      <c r="M496" s="486"/>
    </row>
    <row r="497" spans="1:13" s="481" customFormat="1" ht="30" customHeight="1" x14ac:dyDescent="0.3">
      <c r="A497" s="472" t="s">
        <v>1665</v>
      </c>
      <c r="B497" s="473" t="s">
        <v>1666</v>
      </c>
      <c r="C497" s="153">
        <f t="shared" si="8"/>
        <v>2995630</v>
      </c>
      <c r="D497" s="153"/>
      <c r="E497" s="20"/>
      <c r="F497" s="20"/>
      <c r="G497" s="279">
        <v>1205</v>
      </c>
      <c r="H497" s="154">
        <f>Лист1!M508</f>
        <v>2995630</v>
      </c>
      <c r="I497" s="297"/>
      <c r="J497" s="20"/>
      <c r="K497" s="20"/>
      <c r="L497" s="20"/>
      <c r="M497" s="486"/>
    </row>
    <row r="498" spans="1:13" s="481" customFormat="1" ht="30" customHeight="1" x14ac:dyDescent="0.3">
      <c r="A498" s="472" t="s">
        <v>1667</v>
      </c>
      <c r="B498" s="473" t="s">
        <v>1668</v>
      </c>
      <c r="C498" s="153">
        <f t="shared" si="8"/>
        <v>3288978</v>
      </c>
      <c r="D498" s="153"/>
      <c r="E498" s="20"/>
      <c r="F498" s="20"/>
      <c r="G498" s="279">
        <v>1323</v>
      </c>
      <c r="H498" s="154">
        <f>Лист1!M509</f>
        <v>3288978</v>
      </c>
      <c r="I498" s="297"/>
      <c r="J498" s="20"/>
      <c r="K498" s="20"/>
      <c r="L498" s="20"/>
      <c r="M498" s="486"/>
    </row>
    <row r="499" spans="1:13" s="481" customFormat="1" ht="30" customHeight="1" x14ac:dyDescent="0.3">
      <c r="A499" s="472" t="s">
        <v>1669</v>
      </c>
      <c r="B499" s="473" t="s">
        <v>1670</v>
      </c>
      <c r="C499" s="153">
        <f t="shared" si="8"/>
        <v>2968284</v>
      </c>
      <c r="D499" s="153"/>
      <c r="E499" s="20"/>
      <c r="F499" s="20"/>
      <c r="G499" s="279">
        <v>1194</v>
      </c>
      <c r="H499" s="154">
        <f>Лист1!M510</f>
        <v>2968284</v>
      </c>
      <c r="I499" s="297"/>
      <c r="J499" s="20"/>
      <c r="K499" s="20"/>
      <c r="L499" s="20"/>
      <c r="M499" s="486"/>
    </row>
    <row r="500" spans="1:13" s="481" customFormat="1" ht="30" customHeight="1" x14ac:dyDescent="0.3">
      <c r="A500" s="472" t="s">
        <v>1671</v>
      </c>
      <c r="B500" s="473" t="s">
        <v>1672</v>
      </c>
      <c r="C500" s="153">
        <f t="shared" si="8"/>
        <v>1215654</v>
      </c>
      <c r="D500" s="153"/>
      <c r="E500" s="20"/>
      <c r="F500" s="20"/>
      <c r="G500" s="279">
        <v>489</v>
      </c>
      <c r="H500" s="154">
        <f>Лист1!M511</f>
        <v>1215654</v>
      </c>
      <c r="I500" s="297"/>
      <c r="J500" s="20"/>
      <c r="K500" s="20"/>
      <c r="L500" s="20"/>
      <c r="M500" s="486"/>
    </row>
    <row r="501" spans="1:13" s="481" customFormat="1" ht="30" customHeight="1" x14ac:dyDescent="0.3">
      <c r="A501" s="472" t="s">
        <v>1673</v>
      </c>
      <c r="B501" s="473" t="s">
        <v>1674</v>
      </c>
      <c r="C501" s="153">
        <f t="shared" si="8"/>
        <v>762981</v>
      </c>
      <c r="D501" s="153"/>
      <c r="E501" s="20"/>
      <c r="F501" s="20"/>
      <c r="G501" s="279"/>
      <c r="H501" s="20"/>
      <c r="I501" s="279">
        <v>387.3</v>
      </c>
      <c r="J501" s="306">
        <f>Лист1!M512</f>
        <v>762981</v>
      </c>
      <c r="K501" s="20"/>
      <c r="L501" s="20"/>
      <c r="M501" s="486"/>
    </row>
    <row r="502" spans="1:13" s="481" customFormat="1" ht="30" customHeight="1" x14ac:dyDescent="0.3">
      <c r="A502" s="472" t="s">
        <v>1675</v>
      </c>
      <c r="B502" s="473" t="s">
        <v>1676</v>
      </c>
      <c r="C502" s="153">
        <f t="shared" si="8"/>
        <v>815974</v>
      </c>
      <c r="D502" s="153"/>
      <c r="E502" s="20"/>
      <c r="F502" s="20"/>
      <c r="G502" s="279"/>
      <c r="H502" s="20"/>
      <c r="I502" s="279">
        <v>414.2</v>
      </c>
      <c r="J502" s="306">
        <f>Лист1!M513</f>
        <v>815974</v>
      </c>
      <c r="K502" s="20"/>
      <c r="L502" s="20"/>
      <c r="M502" s="486"/>
    </row>
    <row r="503" spans="1:13" s="481" customFormat="1" ht="30" customHeight="1" x14ac:dyDescent="0.3">
      <c r="A503" s="472" t="s">
        <v>1677</v>
      </c>
      <c r="B503" s="473" t="s">
        <v>1678</v>
      </c>
      <c r="C503" s="153">
        <f t="shared" si="8"/>
        <v>14057906.5</v>
      </c>
      <c r="D503" s="153"/>
      <c r="E503" s="20"/>
      <c r="F503" s="20"/>
      <c r="G503" s="279"/>
      <c r="H503" s="20"/>
      <c r="I503" s="297"/>
      <c r="J503" s="20"/>
      <c r="K503" s="279">
        <v>802</v>
      </c>
      <c r="L503" s="470">
        <f>Лист1!M514</f>
        <v>14057906.5</v>
      </c>
      <c r="M503" s="486"/>
    </row>
    <row r="504" spans="1:13" s="481" customFormat="1" ht="30" customHeight="1" x14ac:dyDescent="0.3">
      <c r="A504" s="472" t="s">
        <v>1679</v>
      </c>
      <c r="B504" s="473" t="s">
        <v>1680</v>
      </c>
      <c r="C504" s="153">
        <f t="shared" si="8"/>
        <v>2983200</v>
      </c>
      <c r="D504" s="153"/>
      <c r="E504" s="20"/>
      <c r="F504" s="20"/>
      <c r="G504" s="279">
        <v>1200</v>
      </c>
      <c r="H504" s="154">
        <f>Лист1!M515</f>
        <v>2983200</v>
      </c>
      <c r="I504" s="297"/>
      <c r="J504" s="20"/>
      <c r="K504" s="20"/>
      <c r="L504" s="20"/>
      <c r="M504" s="486"/>
    </row>
    <row r="505" spans="1:13" s="481" customFormat="1" ht="30" customHeight="1" x14ac:dyDescent="0.3">
      <c r="A505" s="472" t="s">
        <v>1681</v>
      </c>
      <c r="B505" s="473" t="s">
        <v>1682</v>
      </c>
      <c r="C505" s="153">
        <f t="shared" si="8"/>
        <v>2968284</v>
      </c>
      <c r="D505" s="153"/>
      <c r="E505" s="20"/>
      <c r="F505" s="20"/>
      <c r="G505" s="279">
        <v>1194</v>
      </c>
      <c r="H505" s="154">
        <f>Лист1!M516</f>
        <v>2968284</v>
      </c>
      <c r="I505" s="297"/>
      <c r="J505" s="20"/>
      <c r="K505" s="20"/>
      <c r="L505" s="20"/>
      <c r="M505" s="486"/>
    </row>
    <row r="506" spans="1:13" s="481" customFormat="1" ht="30" customHeight="1" x14ac:dyDescent="0.3">
      <c r="A506" s="472" t="s">
        <v>1683</v>
      </c>
      <c r="B506" s="473" t="s">
        <v>1684</v>
      </c>
      <c r="C506" s="153">
        <f t="shared" si="8"/>
        <v>1715340</v>
      </c>
      <c r="D506" s="153"/>
      <c r="E506" s="20"/>
      <c r="F506" s="20"/>
      <c r="G506" s="279">
        <v>690</v>
      </c>
      <c r="H506" s="154">
        <f>Лист1!M517</f>
        <v>1715340</v>
      </c>
      <c r="I506" s="297"/>
      <c r="J506" s="20"/>
      <c r="K506" s="20"/>
      <c r="L506" s="20"/>
      <c r="M506" s="486"/>
    </row>
    <row r="507" spans="1:13" s="481" customFormat="1" ht="30" customHeight="1" x14ac:dyDescent="0.3">
      <c r="A507" s="472" t="s">
        <v>1685</v>
      </c>
      <c r="B507" s="473" t="s">
        <v>1686</v>
      </c>
      <c r="C507" s="153">
        <f t="shared" si="8"/>
        <v>1880659</v>
      </c>
      <c r="D507" s="153"/>
      <c r="E507" s="20"/>
      <c r="F507" s="20"/>
      <c r="G507" s="279">
        <v>756.5</v>
      </c>
      <c r="H507" s="154">
        <f>Лист1!M518</f>
        <v>1880659</v>
      </c>
      <c r="I507" s="297"/>
      <c r="J507" s="20"/>
      <c r="K507" s="20"/>
      <c r="L507" s="20"/>
      <c r="M507" s="486"/>
    </row>
    <row r="508" spans="1:13" s="481" customFormat="1" ht="30" customHeight="1" x14ac:dyDescent="0.3">
      <c r="A508" s="472" t="s">
        <v>1687</v>
      </c>
      <c r="B508" s="473" t="s">
        <v>1688</v>
      </c>
      <c r="C508" s="153">
        <f t="shared" si="8"/>
        <v>4375370</v>
      </c>
      <c r="D508" s="153"/>
      <c r="E508" s="20"/>
      <c r="F508" s="20"/>
      <c r="G508" s="279"/>
      <c r="H508" s="20"/>
      <c r="I508" s="306">
        <v>2221</v>
      </c>
      <c r="J508" s="306">
        <f>Лист1!M519</f>
        <v>4375370</v>
      </c>
      <c r="K508" s="20"/>
      <c r="L508" s="20"/>
      <c r="M508" s="486"/>
    </row>
    <row r="509" spans="1:13" s="481" customFormat="1" ht="30" customHeight="1" x14ac:dyDescent="0.3">
      <c r="A509" s="472" t="s">
        <v>1689</v>
      </c>
      <c r="B509" s="473" t="s">
        <v>1690</v>
      </c>
      <c r="C509" s="153">
        <f t="shared" si="8"/>
        <v>3900600</v>
      </c>
      <c r="D509" s="153"/>
      <c r="E509" s="20"/>
      <c r="F509" s="20"/>
      <c r="G509" s="279"/>
      <c r="H509" s="20"/>
      <c r="I509" s="306">
        <v>1980</v>
      </c>
      <c r="J509" s="306">
        <f>Лист1!M520</f>
        <v>3900600</v>
      </c>
      <c r="K509" s="20"/>
      <c r="L509" s="20"/>
      <c r="M509" s="486"/>
    </row>
    <row r="510" spans="1:13" s="481" customFormat="1" ht="30" customHeight="1" x14ac:dyDescent="0.3">
      <c r="A510" s="472" t="s">
        <v>1691</v>
      </c>
      <c r="B510" s="473" t="s">
        <v>1692</v>
      </c>
      <c r="C510" s="153">
        <f t="shared" si="8"/>
        <v>5604650</v>
      </c>
      <c r="D510" s="153"/>
      <c r="E510" s="20"/>
      <c r="F510" s="20"/>
      <c r="G510" s="279"/>
      <c r="H510" s="20"/>
      <c r="I510" s="306">
        <v>2845</v>
      </c>
      <c r="J510" s="306">
        <f>Лист1!M521</f>
        <v>5604650</v>
      </c>
      <c r="K510" s="20"/>
      <c r="L510" s="20"/>
      <c r="M510" s="486"/>
    </row>
    <row r="511" spans="1:13" s="481" customFormat="1" ht="30" customHeight="1" x14ac:dyDescent="0.3">
      <c r="A511" s="472" t="s">
        <v>1693</v>
      </c>
      <c r="B511" s="473" t="s">
        <v>1694</v>
      </c>
      <c r="C511" s="153">
        <f t="shared" si="8"/>
        <v>7935591.8999999994</v>
      </c>
      <c r="D511" s="153">
        <f>Лист1!M522</f>
        <v>7935591.8999999994</v>
      </c>
      <c r="E511" s="20"/>
      <c r="F511" s="20"/>
      <c r="G511" s="279"/>
      <c r="H511" s="20"/>
      <c r="I511" s="297"/>
      <c r="J511" s="20"/>
      <c r="K511" s="20"/>
      <c r="L511" s="20"/>
      <c r="M511" s="486"/>
    </row>
    <row r="512" spans="1:13" s="481" customFormat="1" ht="30" customHeight="1" x14ac:dyDescent="0.3">
      <c r="A512" s="472" t="s">
        <v>1695</v>
      </c>
      <c r="B512" s="473" t="s">
        <v>1696</v>
      </c>
      <c r="C512" s="153">
        <f t="shared" si="8"/>
        <v>1219046.4000000001</v>
      </c>
      <c r="D512" s="153"/>
      <c r="E512" s="20"/>
      <c r="F512" s="20"/>
      <c r="G512" s="279">
        <v>769.6</v>
      </c>
      <c r="H512" s="154">
        <f>Лист1!M523</f>
        <v>1219046.4000000001</v>
      </c>
      <c r="I512" s="297"/>
      <c r="J512" s="20"/>
      <c r="K512" s="20"/>
      <c r="L512" s="20"/>
      <c r="M512" s="486"/>
    </row>
    <row r="513" spans="1:13" s="481" customFormat="1" ht="30" customHeight="1" x14ac:dyDescent="0.3">
      <c r="A513" s="472" t="s">
        <v>1697</v>
      </c>
      <c r="B513" s="473" t="s">
        <v>1698</v>
      </c>
      <c r="C513" s="153">
        <f t="shared" si="8"/>
        <v>683650</v>
      </c>
      <c r="D513" s="153"/>
      <c r="E513" s="20"/>
      <c r="F513" s="20"/>
      <c r="G513" s="279">
        <v>275</v>
      </c>
      <c r="H513" s="154">
        <f>Лист1!M524</f>
        <v>683650</v>
      </c>
      <c r="I513" s="297"/>
      <c r="J513" s="20"/>
      <c r="K513" s="20"/>
      <c r="L513" s="20"/>
      <c r="M513" s="486"/>
    </row>
    <row r="514" spans="1:13" s="481" customFormat="1" ht="30" customHeight="1" x14ac:dyDescent="0.3">
      <c r="A514" s="472" t="s">
        <v>1699</v>
      </c>
      <c r="B514" s="473" t="s">
        <v>1700</v>
      </c>
      <c r="C514" s="153">
        <f t="shared" si="8"/>
        <v>2694840.5</v>
      </c>
      <c r="D514" s="153"/>
      <c r="E514" s="20"/>
      <c r="F514" s="20"/>
      <c r="G514" s="279"/>
      <c r="H514" s="20"/>
      <c r="I514" s="297"/>
      <c r="J514" s="20"/>
      <c r="K514" s="279">
        <v>295.10000000000002</v>
      </c>
      <c r="L514" s="470">
        <f>Лист1!M525</f>
        <v>2694840.5</v>
      </c>
      <c r="M514" s="486"/>
    </row>
    <row r="515" spans="1:13" s="481" customFormat="1" ht="30" customHeight="1" x14ac:dyDescent="0.3">
      <c r="A515" s="472" t="s">
        <v>1701</v>
      </c>
      <c r="B515" s="473" t="s">
        <v>1702</v>
      </c>
      <c r="C515" s="153">
        <f t="shared" si="8"/>
        <v>6514470.1000000006</v>
      </c>
      <c r="D515" s="153">
        <f>Лист1!M526</f>
        <v>6514470.1000000006</v>
      </c>
      <c r="E515" s="20"/>
      <c r="F515" s="20"/>
      <c r="G515" s="279"/>
      <c r="H515" s="154"/>
      <c r="I515" s="297"/>
      <c r="J515" s="20"/>
      <c r="K515" s="20"/>
      <c r="L515" s="20"/>
      <c r="M515" s="486"/>
    </row>
    <row r="516" spans="1:13" s="481" customFormat="1" ht="30" customHeight="1" x14ac:dyDescent="0.3">
      <c r="A516" s="472" t="s">
        <v>1703</v>
      </c>
      <c r="B516" s="473" t="s">
        <v>1704</v>
      </c>
      <c r="C516" s="153">
        <f t="shared" si="8"/>
        <v>936227.60000000009</v>
      </c>
      <c r="D516" s="153"/>
      <c r="E516" s="20"/>
      <c r="F516" s="20"/>
      <c r="G516" s="279">
        <v>376.6</v>
      </c>
      <c r="H516" s="154">
        <f>Лист1!M527</f>
        <v>936227.60000000009</v>
      </c>
      <c r="I516" s="297"/>
      <c r="J516" s="20"/>
      <c r="K516" s="20"/>
      <c r="L516" s="20"/>
      <c r="M516" s="486"/>
    </row>
    <row r="517" spans="1:13" s="481" customFormat="1" ht="30" customHeight="1" x14ac:dyDescent="0.3">
      <c r="A517" s="472" t="s">
        <v>1705</v>
      </c>
      <c r="B517" s="473" t="s">
        <v>1706</v>
      </c>
      <c r="C517" s="153">
        <f t="shared" si="8"/>
        <v>8467637.5</v>
      </c>
      <c r="D517" s="153">
        <f>Лист1!M528</f>
        <v>8467637.5</v>
      </c>
      <c r="E517" s="20"/>
      <c r="F517" s="20"/>
      <c r="G517" s="279"/>
      <c r="H517" s="154"/>
      <c r="I517" s="297"/>
      <c r="J517" s="20"/>
      <c r="K517" s="20"/>
      <c r="L517" s="20"/>
      <c r="M517" s="486"/>
    </row>
    <row r="518" spans="1:13" s="481" customFormat="1" ht="30" customHeight="1" x14ac:dyDescent="0.3">
      <c r="A518" s="472" t="s">
        <v>1707</v>
      </c>
      <c r="B518" s="473" t="s">
        <v>1708</v>
      </c>
      <c r="C518" s="153">
        <f t="shared" si="8"/>
        <v>2852560</v>
      </c>
      <c r="D518" s="153"/>
      <c r="E518" s="20"/>
      <c r="F518" s="20"/>
      <c r="G518" s="279"/>
      <c r="H518" s="154"/>
      <c r="I518" s="306">
        <v>1448</v>
      </c>
      <c r="J518" s="306">
        <f>Лист1!M529</f>
        <v>2852560</v>
      </c>
      <c r="K518" s="20"/>
      <c r="L518" s="20"/>
      <c r="M518" s="486"/>
    </row>
    <row r="519" spans="1:13" s="481" customFormat="1" ht="30" customHeight="1" x14ac:dyDescent="0.3">
      <c r="A519" s="472" t="s">
        <v>2019</v>
      </c>
      <c r="B519" s="473" t="s">
        <v>2020</v>
      </c>
      <c r="C519" s="153">
        <f t="shared" si="8"/>
        <v>1628081.4</v>
      </c>
      <c r="D519" s="153"/>
      <c r="E519" s="20"/>
      <c r="F519" s="20"/>
      <c r="G519" s="279">
        <v>654.9</v>
      </c>
      <c r="H519" s="154">
        <f>Лист1!M530</f>
        <v>1628081.4</v>
      </c>
      <c r="I519" s="306"/>
      <c r="J519" s="306"/>
      <c r="K519" s="20"/>
      <c r="L519" s="20"/>
      <c r="M519" s="486"/>
    </row>
    <row r="520" spans="1:13" s="481" customFormat="1" ht="30" customHeight="1" x14ac:dyDescent="0.3">
      <c r="A520" s="472" t="s">
        <v>1709</v>
      </c>
      <c r="B520" s="473" t="s">
        <v>1710</v>
      </c>
      <c r="C520" s="153">
        <f t="shared" ref="C520:C583" si="9">SUM(D520,F520,H520,J520,L520)</f>
        <v>2625961.7999999998</v>
      </c>
      <c r="D520" s="153"/>
      <c r="E520" s="20"/>
      <c r="F520" s="20"/>
      <c r="G520" s="314">
        <v>1056.3</v>
      </c>
      <c r="H520" s="218">
        <f>Лист1!M531</f>
        <v>2625961.7999999998</v>
      </c>
      <c r="I520" s="297"/>
      <c r="J520" s="20"/>
      <c r="K520" s="20"/>
      <c r="L520" s="20"/>
      <c r="M520" s="486"/>
    </row>
    <row r="521" spans="1:13" s="481" customFormat="1" ht="30" customHeight="1" x14ac:dyDescent="0.3">
      <c r="A521" s="472" t="s">
        <v>1711</v>
      </c>
      <c r="B521" s="473" t="s">
        <v>1712</v>
      </c>
      <c r="C521" s="153">
        <f t="shared" si="9"/>
        <v>1150480</v>
      </c>
      <c r="D521" s="153"/>
      <c r="E521" s="20"/>
      <c r="F521" s="20"/>
      <c r="G521" s="279"/>
      <c r="H521" s="20"/>
      <c r="I521" s="279">
        <v>584</v>
      </c>
      <c r="J521" s="306">
        <f>Лист1!M532</f>
        <v>1150480</v>
      </c>
      <c r="K521" s="20"/>
      <c r="L521" s="20"/>
      <c r="M521" s="486"/>
    </row>
    <row r="522" spans="1:13" s="481" customFormat="1" ht="30" customHeight="1" x14ac:dyDescent="0.3">
      <c r="A522" s="472" t="s">
        <v>1713</v>
      </c>
      <c r="B522" s="473" t="s">
        <v>1714</v>
      </c>
      <c r="C522" s="153">
        <f t="shared" si="9"/>
        <v>5802032.5</v>
      </c>
      <c r="D522" s="153"/>
      <c r="E522" s="20"/>
      <c r="F522" s="20"/>
      <c r="G522" s="279"/>
      <c r="H522" s="20"/>
      <c r="I522" s="297"/>
      <c r="J522" s="20"/>
      <c r="K522" s="279">
        <v>436.2</v>
      </c>
      <c r="L522" s="470">
        <f>Лист1!M533</f>
        <v>5802032.5</v>
      </c>
      <c r="M522" s="486"/>
    </row>
    <row r="523" spans="1:13" s="481" customFormat="1" ht="30" customHeight="1" x14ac:dyDescent="0.3">
      <c r="A523" s="472" t="s">
        <v>1715</v>
      </c>
      <c r="B523" s="473" t="s">
        <v>1716</v>
      </c>
      <c r="C523" s="153">
        <f t="shared" si="9"/>
        <v>749585</v>
      </c>
      <c r="D523" s="153"/>
      <c r="E523" s="20"/>
      <c r="F523" s="20"/>
      <c r="G523" s="279"/>
      <c r="H523" s="20"/>
      <c r="I523" s="306">
        <v>380.5</v>
      </c>
      <c r="J523" s="306">
        <f>Лист1!M534</f>
        <v>749585</v>
      </c>
      <c r="K523" s="20"/>
      <c r="L523" s="20"/>
      <c r="M523" s="486"/>
    </row>
    <row r="524" spans="1:13" s="481" customFormat="1" ht="30" customHeight="1" x14ac:dyDescent="0.3">
      <c r="A524" s="472" t="s">
        <v>1717</v>
      </c>
      <c r="B524" s="473" t="s">
        <v>1718</v>
      </c>
      <c r="C524" s="153">
        <f t="shared" si="9"/>
        <v>643874</v>
      </c>
      <c r="D524" s="153"/>
      <c r="E524" s="20"/>
      <c r="F524" s="20"/>
      <c r="G524" s="279">
        <v>259</v>
      </c>
      <c r="H524" s="154">
        <f>Лист1!M535</f>
        <v>643874</v>
      </c>
      <c r="I524" s="297"/>
      <c r="J524" s="20"/>
      <c r="K524" s="20"/>
      <c r="L524" s="20"/>
      <c r="M524" s="486"/>
    </row>
    <row r="525" spans="1:13" s="481" customFormat="1" ht="30" customHeight="1" x14ac:dyDescent="0.3">
      <c r="A525" s="472" t="s">
        <v>1719</v>
      </c>
      <c r="B525" s="473" t="s">
        <v>1720</v>
      </c>
      <c r="C525" s="153">
        <f t="shared" si="9"/>
        <v>666248</v>
      </c>
      <c r="D525" s="153"/>
      <c r="E525" s="20"/>
      <c r="F525" s="20"/>
      <c r="G525" s="279">
        <v>268</v>
      </c>
      <c r="H525" s="154">
        <f>Лист1!M536</f>
        <v>666248</v>
      </c>
      <c r="I525" s="297"/>
      <c r="J525" s="20"/>
      <c r="K525" s="20"/>
      <c r="L525" s="20"/>
      <c r="M525" s="486"/>
    </row>
    <row r="526" spans="1:13" s="481" customFormat="1" ht="30" customHeight="1" x14ac:dyDescent="0.3">
      <c r="A526" s="472" t="s">
        <v>1721</v>
      </c>
      <c r="B526" s="473" t="s">
        <v>1722</v>
      </c>
      <c r="C526" s="153">
        <f t="shared" si="9"/>
        <v>1747468.8</v>
      </c>
      <c r="D526" s="153"/>
      <c r="E526" s="20"/>
      <c r="F526" s="20"/>
      <c r="G526" s="279">
        <v>1103.2</v>
      </c>
      <c r="H526" s="154">
        <f>Лист1!M537</f>
        <v>1747468.8</v>
      </c>
      <c r="I526" s="297"/>
      <c r="J526" s="20"/>
      <c r="K526" s="20"/>
      <c r="L526" s="20"/>
      <c r="M526" s="486"/>
    </row>
    <row r="527" spans="1:13" s="481" customFormat="1" ht="30" customHeight="1" x14ac:dyDescent="0.3">
      <c r="A527" s="472" t="s">
        <v>1723</v>
      </c>
      <c r="B527" s="473" t="s">
        <v>1724</v>
      </c>
      <c r="C527" s="153">
        <f t="shared" si="9"/>
        <v>6016380</v>
      </c>
      <c r="D527" s="153"/>
      <c r="E527" s="20"/>
      <c r="F527" s="20"/>
      <c r="G527" s="279"/>
      <c r="H527" s="154"/>
      <c r="I527" s="306">
        <v>3054</v>
      </c>
      <c r="J527" s="306">
        <f>Лист1!M538</f>
        <v>6016380</v>
      </c>
      <c r="K527" s="20"/>
      <c r="L527" s="20"/>
      <c r="M527" s="486"/>
    </row>
    <row r="528" spans="1:13" s="481" customFormat="1" ht="30" customHeight="1" x14ac:dyDescent="0.3">
      <c r="A528" s="472" t="s">
        <v>1725</v>
      </c>
      <c r="B528" s="473" t="s">
        <v>1726</v>
      </c>
      <c r="C528" s="153">
        <f t="shared" si="9"/>
        <v>8625151</v>
      </c>
      <c r="D528" s="153">
        <f>Лист1!M539</f>
        <v>8625151</v>
      </c>
      <c r="E528" s="20"/>
      <c r="F528" s="20"/>
      <c r="G528" s="279"/>
      <c r="H528" s="154"/>
      <c r="I528" s="297"/>
      <c r="J528" s="20"/>
      <c r="K528" s="20"/>
      <c r="L528" s="20"/>
      <c r="M528" s="486"/>
    </row>
    <row r="529" spans="1:13" s="481" customFormat="1" ht="30" customHeight="1" x14ac:dyDescent="0.3">
      <c r="A529" s="472" t="s">
        <v>1727</v>
      </c>
      <c r="B529" s="473" t="s">
        <v>1728</v>
      </c>
      <c r="C529" s="153">
        <f t="shared" si="9"/>
        <v>1763308.8</v>
      </c>
      <c r="D529" s="153"/>
      <c r="E529" s="20"/>
      <c r="F529" s="20"/>
      <c r="G529" s="279">
        <v>1113.2</v>
      </c>
      <c r="H529" s="154">
        <f>Лист1!M540</f>
        <v>1763308.8</v>
      </c>
      <c r="I529" s="297"/>
      <c r="J529" s="20"/>
      <c r="K529" s="20"/>
      <c r="L529" s="20"/>
      <c r="M529" s="486"/>
    </row>
    <row r="530" spans="1:13" s="481" customFormat="1" ht="30" customHeight="1" x14ac:dyDescent="0.3">
      <c r="A530" s="472" t="s">
        <v>1729</v>
      </c>
      <c r="B530" s="473" t="s">
        <v>1730</v>
      </c>
      <c r="C530" s="153">
        <f t="shared" si="9"/>
        <v>1169150.4000000001</v>
      </c>
      <c r="D530" s="153"/>
      <c r="E530" s="20"/>
      <c r="F530" s="20"/>
      <c r="G530" s="279">
        <v>738.1</v>
      </c>
      <c r="H530" s="154">
        <f>Лист1!M541</f>
        <v>1169150.4000000001</v>
      </c>
      <c r="I530" s="297"/>
      <c r="J530" s="20"/>
      <c r="K530" s="20"/>
      <c r="L530" s="20"/>
      <c r="M530" s="486"/>
    </row>
    <row r="531" spans="1:13" s="481" customFormat="1" ht="30" customHeight="1" x14ac:dyDescent="0.3">
      <c r="A531" s="472" t="s">
        <v>2021</v>
      </c>
      <c r="B531" s="473" t="s">
        <v>2022</v>
      </c>
      <c r="C531" s="153">
        <f t="shared" si="9"/>
        <v>7200000</v>
      </c>
      <c r="D531" s="153"/>
      <c r="E531" s="20">
        <v>4</v>
      </c>
      <c r="F531" s="154">
        <f>Лист1!M542</f>
        <v>7200000</v>
      </c>
      <c r="G531" s="279"/>
      <c r="H531" s="154"/>
      <c r="I531" s="297"/>
      <c r="J531" s="20"/>
      <c r="K531" s="20"/>
      <c r="L531" s="20"/>
      <c r="M531" s="486"/>
    </row>
    <row r="532" spans="1:13" s="481" customFormat="1" ht="30" customHeight="1" x14ac:dyDescent="0.3">
      <c r="A532" s="472" t="s">
        <v>1731</v>
      </c>
      <c r="B532" s="473" t="s">
        <v>1732</v>
      </c>
      <c r="C532" s="153">
        <f t="shared" si="9"/>
        <v>1768536</v>
      </c>
      <c r="D532" s="153"/>
      <c r="E532" s="20"/>
      <c r="F532" s="20"/>
      <c r="G532" s="279">
        <v>1116.5</v>
      </c>
      <c r="H532" s="154">
        <f>Лист1!M543</f>
        <v>1768536</v>
      </c>
      <c r="I532" s="297"/>
      <c r="J532" s="20"/>
      <c r="K532" s="20"/>
      <c r="L532" s="20"/>
      <c r="M532" s="486"/>
    </row>
    <row r="533" spans="1:13" s="481" customFormat="1" ht="30" customHeight="1" x14ac:dyDescent="0.3">
      <c r="A533" s="472" t="s">
        <v>1733</v>
      </c>
      <c r="B533" s="473" t="s">
        <v>1734</v>
      </c>
      <c r="C533" s="153">
        <f t="shared" si="9"/>
        <v>1800000</v>
      </c>
      <c r="D533" s="153"/>
      <c r="E533" s="165">
        <v>1</v>
      </c>
      <c r="F533" s="154">
        <f>Лист1!M544</f>
        <v>1800000</v>
      </c>
      <c r="G533" s="279"/>
      <c r="H533" s="20"/>
      <c r="I533" s="297"/>
      <c r="J533" s="20"/>
      <c r="K533" s="20"/>
      <c r="L533" s="20"/>
      <c r="M533" s="486"/>
    </row>
    <row r="534" spans="1:13" s="481" customFormat="1" ht="30" customHeight="1" x14ac:dyDescent="0.3">
      <c r="A534" s="472" t="s">
        <v>1735</v>
      </c>
      <c r="B534" s="473" t="s">
        <v>1736</v>
      </c>
      <c r="C534" s="153">
        <f t="shared" si="9"/>
        <v>1679040</v>
      </c>
      <c r="D534" s="153"/>
      <c r="E534" s="20"/>
      <c r="F534" s="20"/>
      <c r="G534" s="279">
        <v>1060</v>
      </c>
      <c r="H534" s="154">
        <f>Лист1!M545</f>
        <v>1679040</v>
      </c>
      <c r="I534" s="297"/>
      <c r="J534" s="20"/>
      <c r="K534" s="20"/>
      <c r="L534" s="20"/>
      <c r="M534" s="486"/>
    </row>
    <row r="535" spans="1:13" s="481" customFormat="1" ht="30" customHeight="1" x14ac:dyDescent="0.3">
      <c r="A535" s="472" t="s">
        <v>1737</v>
      </c>
      <c r="B535" s="473" t="s">
        <v>1738</v>
      </c>
      <c r="C535" s="153">
        <f t="shared" si="9"/>
        <v>7161613.7999999998</v>
      </c>
      <c r="D535" s="153">
        <f>Лист1!M546</f>
        <v>7161613.7999999998</v>
      </c>
      <c r="E535" s="20"/>
      <c r="F535" s="20"/>
      <c r="G535" s="279"/>
      <c r="H535" s="20"/>
      <c r="I535" s="297"/>
      <c r="J535" s="20"/>
      <c r="K535" s="20"/>
      <c r="L535" s="20"/>
      <c r="M535" s="486"/>
    </row>
    <row r="536" spans="1:13" s="481" customFormat="1" ht="30" customHeight="1" x14ac:dyDescent="0.3">
      <c r="A536" s="472" t="s">
        <v>1739</v>
      </c>
      <c r="B536" s="473" t="s">
        <v>1740</v>
      </c>
      <c r="C536" s="153">
        <f t="shared" si="9"/>
        <v>773146</v>
      </c>
      <c r="D536" s="153"/>
      <c r="E536" s="20"/>
      <c r="F536" s="20"/>
      <c r="G536" s="279">
        <v>311</v>
      </c>
      <c r="H536" s="154">
        <f>Лист1!M547</f>
        <v>773146</v>
      </c>
      <c r="I536" s="297"/>
      <c r="J536" s="20"/>
      <c r="K536" s="20"/>
      <c r="L536" s="20"/>
      <c r="M536" s="486"/>
    </row>
    <row r="537" spans="1:13" s="481" customFormat="1" ht="30" customHeight="1" x14ac:dyDescent="0.3">
      <c r="A537" s="472" t="s">
        <v>1741</v>
      </c>
      <c r="B537" s="473" t="s">
        <v>1742</v>
      </c>
      <c r="C537" s="153">
        <f t="shared" si="9"/>
        <v>1101298</v>
      </c>
      <c r="D537" s="153"/>
      <c r="E537" s="20"/>
      <c r="F537" s="20"/>
      <c r="G537" s="279">
        <v>443</v>
      </c>
      <c r="H537" s="154">
        <f>Лист1!M548</f>
        <v>1101298</v>
      </c>
      <c r="I537" s="297"/>
      <c r="J537" s="20"/>
      <c r="K537" s="20"/>
      <c r="L537" s="20"/>
      <c r="M537" s="486"/>
    </row>
    <row r="538" spans="1:13" s="481" customFormat="1" ht="30" customHeight="1" x14ac:dyDescent="0.3">
      <c r="A538" s="472" t="s">
        <v>1743</v>
      </c>
      <c r="B538" s="473" t="s">
        <v>1744</v>
      </c>
      <c r="C538" s="153">
        <f t="shared" si="9"/>
        <v>2780093.8</v>
      </c>
      <c r="D538" s="153"/>
      <c r="E538" s="20"/>
      <c r="F538" s="20"/>
      <c r="G538" s="279">
        <v>1118.3</v>
      </c>
      <c r="H538" s="154">
        <f>Лист1!M549</f>
        <v>2780093.8</v>
      </c>
      <c r="I538" s="297"/>
      <c r="J538" s="20"/>
      <c r="K538" s="20"/>
      <c r="L538" s="20"/>
      <c r="M538" s="486"/>
    </row>
    <row r="539" spans="1:13" s="481" customFormat="1" ht="30" customHeight="1" x14ac:dyDescent="0.3">
      <c r="A539" s="472" t="s">
        <v>2023</v>
      </c>
      <c r="B539" s="473" t="s">
        <v>2024</v>
      </c>
      <c r="C539" s="153">
        <f t="shared" si="9"/>
        <v>15073733.1</v>
      </c>
      <c r="D539" s="153">
        <f>Лист1!M550</f>
        <v>15073733.1</v>
      </c>
      <c r="E539" s="20"/>
      <c r="F539" s="20"/>
      <c r="G539" s="279"/>
      <c r="H539" s="154"/>
      <c r="I539" s="297"/>
      <c r="J539" s="20"/>
      <c r="K539" s="20"/>
      <c r="L539" s="20"/>
      <c r="M539" s="486"/>
    </row>
    <row r="540" spans="1:13" s="481" customFormat="1" ht="30" customHeight="1" x14ac:dyDescent="0.3">
      <c r="A540" s="472" t="s">
        <v>1745</v>
      </c>
      <c r="B540" s="473" t="s">
        <v>1746</v>
      </c>
      <c r="C540" s="153">
        <f t="shared" si="9"/>
        <v>15950043.5</v>
      </c>
      <c r="D540" s="153">
        <f>Лист1!M551</f>
        <v>15950043.5</v>
      </c>
      <c r="E540" s="20"/>
      <c r="F540" s="20"/>
      <c r="G540" s="279"/>
      <c r="H540" s="154"/>
      <c r="I540" s="297"/>
      <c r="J540" s="20"/>
      <c r="K540" s="20"/>
      <c r="L540" s="20"/>
      <c r="M540" s="486"/>
    </row>
    <row r="541" spans="1:13" s="481" customFormat="1" ht="30" customHeight="1" x14ac:dyDescent="0.3">
      <c r="A541" s="472" t="s">
        <v>1747</v>
      </c>
      <c r="B541" s="473" t="s">
        <v>1748</v>
      </c>
      <c r="C541" s="153">
        <f t="shared" si="9"/>
        <v>1577030.4000000001</v>
      </c>
      <c r="D541" s="153"/>
      <c r="E541" s="20"/>
      <c r="F541" s="20"/>
      <c r="G541" s="279">
        <v>995.6</v>
      </c>
      <c r="H541" s="154">
        <f>Лист1!M552</f>
        <v>1577030.4000000001</v>
      </c>
      <c r="I541" s="297"/>
      <c r="J541" s="20"/>
      <c r="K541" s="20"/>
      <c r="L541" s="20"/>
      <c r="M541" s="486"/>
    </row>
    <row r="542" spans="1:13" s="481" customFormat="1" ht="30" customHeight="1" x14ac:dyDescent="0.3">
      <c r="A542" s="472" t="s">
        <v>1749</v>
      </c>
      <c r="B542" s="473" t="s">
        <v>1750</v>
      </c>
      <c r="C542" s="153">
        <f t="shared" si="9"/>
        <v>5507825</v>
      </c>
      <c r="D542" s="153">
        <f>Лист1!M553</f>
        <v>5507825</v>
      </c>
      <c r="E542" s="20"/>
      <c r="F542" s="20"/>
      <c r="G542" s="279"/>
      <c r="H542" s="20"/>
      <c r="I542" s="297"/>
      <c r="J542" s="20"/>
      <c r="K542" s="20"/>
      <c r="L542" s="20"/>
      <c r="M542" s="486"/>
    </row>
    <row r="543" spans="1:13" s="481" customFormat="1" ht="30" customHeight="1" x14ac:dyDescent="0.3">
      <c r="A543" s="472" t="s">
        <v>1751</v>
      </c>
      <c r="B543" s="473" t="s">
        <v>1752</v>
      </c>
      <c r="C543" s="153">
        <f t="shared" si="9"/>
        <v>2106357</v>
      </c>
      <c r="D543" s="153">
        <f>Лист1!M554</f>
        <v>2106357</v>
      </c>
      <c r="E543" s="20"/>
      <c r="F543" s="20"/>
      <c r="G543" s="279"/>
      <c r="H543" s="20"/>
      <c r="I543" s="297"/>
      <c r="J543" s="20"/>
      <c r="K543" s="20"/>
      <c r="L543" s="20"/>
      <c r="M543" s="486"/>
    </row>
    <row r="544" spans="1:13" s="481" customFormat="1" ht="30" customHeight="1" x14ac:dyDescent="0.3">
      <c r="A544" s="472" t="s">
        <v>1753</v>
      </c>
      <c r="B544" s="473" t="s">
        <v>1754</v>
      </c>
      <c r="C544" s="153">
        <f t="shared" si="9"/>
        <v>5667296</v>
      </c>
      <c r="D544" s="153"/>
      <c r="E544" s="20"/>
      <c r="F544" s="20"/>
      <c r="G544" s="279"/>
      <c r="H544" s="20"/>
      <c r="I544" s="306">
        <v>2876.8</v>
      </c>
      <c r="J544" s="306">
        <f>Лист1!M555</f>
        <v>5667296</v>
      </c>
      <c r="K544" s="20"/>
      <c r="L544" s="20"/>
      <c r="M544" s="486"/>
    </row>
    <row r="545" spans="1:13" s="481" customFormat="1" ht="30" customHeight="1" x14ac:dyDescent="0.3">
      <c r="A545" s="472" t="s">
        <v>1755</v>
      </c>
      <c r="B545" s="473" t="s">
        <v>1756</v>
      </c>
      <c r="C545" s="153">
        <f t="shared" si="9"/>
        <v>9237291.7000000011</v>
      </c>
      <c r="D545" s="153">
        <f>Лист1!M556</f>
        <v>9237291.7000000011</v>
      </c>
      <c r="E545" s="20"/>
      <c r="F545" s="20"/>
      <c r="G545" s="279"/>
      <c r="H545" s="20"/>
      <c r="I545" s="297"/>
      <c r="J545" s="20"/>
      <c r="K545" s="20"/>
      <c r="L545" s="20"/>
      <c r="M545" s="486"/>
    </row>
    <row r="546" spans="1:13" s="481" customFormat="1" ht="30" customHeight="1" x14ac:dyDescent="0.3">
      <c r="A546" s="472" t="s">
        <v>2025</v>
      </c>
      <c r="B546" s="473" t="s">
        <v>2026</v>
      </c>
      <c r="C546" s="153">
        <f t="shared" si="9"/>
        <v>23093526.5</v>
      </c>
      <c r="D546" s="153"/>
      <c r="E546" s="20"/>
      <c r="F546" s="20"/>
      <c r="G546" s="279"/>
      <c r="H546" s="20"/>
      <c r="I546" s="297"/>
      <c r="J546" s="20"/>
      <c r="K546" s="306">
        <v>1162.5</v>
      </c>
      <c r="L546" s="470">
        <f>Лист1!M557</f>
        <v>23093526.5</v>
      </c>
      <c r="M546" s="486"/>
    </row>
    <row r="547" spans="1:13" s="481" customFormat="1" ht="30" customHeight="1" x14ac:dyDescent="0.3">
      <c r="A547" s="472" t="s">
        <v>2027</v>
      </c>
      <c r="B547" s="473" t="s">
        <v>2028</v>
      </c>
      <c r="C547" s="153">
        <f t="shared" si="9"/>
        <v>25280205.5</v>
      </c>
      <c r="D547" s="153"/>
      <c r="E547" s="20"/>
      <c r="F547" s="20"/>
      <c r="G547" s="279"/>
      <c r="H547" s="20"/>
      <c r="I547" s="297"/>
      <c r="J547" s="20"/>
      <c r="K547" s="306">
        <v>1438.2</v>
      </c>
      <c r="L547" s="470">
        <f>Лист1!M558</f>
        <v>25280205.5</v>
      </c>
      <c r="M547" s="486"/>
    </row>
    <row r="548" spans="1:13" s="481" customFormat="1" ht="30" customHeight="1" x14ac:dyDescent="0.3">
      <c r="A548" s="472" t="s">
        <v>1757</v>
      </c>
      <c r="B548" s="473" t="s">
        <v>1758</v>
      </c>
      <c r="C548" s="153">
        <f t="shared" si="9"/>
        <v>3927880</v>
      </c>
      <c r="D548" s="153"/>
      <c r="E548" s="20"/>
      <c r="F548" s="20"/>
      <c r="G548" s="279">
        <v>1580</v>
      </c>
      <c r="H548" s="154">
        <f>Лист1!M559</f>
        <v>3927880</v>
      </c>
      <c r="I548" s="297"/>
      <c r="J548" s="20"/>
      <c r="K548" s="20"/>
      <c r="L548" s="20"/>
      <c r="M548" s="486"/>
    </row>
    <row r="549" spans="1:13" s="481" customFormat="1" ht="30" customHeight="1" x14ac:dyDescent="0.3">
      <c r="A549" s="472" t="s">
        <v>1759</v>
      </c>
      <c r="B549" s="473" t="s">
        <v>1760</v>
      </c>
      <c r="C549" s="153">
        <f t="shared" si="9"/>
        <v>4524034.8</v>
      </c>
      <c r="D549" s="153">
        <f>Лист1!M560</f>
        <v>4524034.8</v>
      </c>
      <c r="E549" s="20"/>
      <c r="F549" s="20"/>
      <c r="G549" s="279"/>
      <c r="H549" s="20"/>
      <c r="I549" s="297"/>
      <c r="J549" s="20"/>
      <c r="K549" s="20"/>
      <c r="L549" s="20"/>
      <c r="M549" s="486"/>
    </row>
    <row r="550" spans="1:13" s="481" customFormat="1" ht="30" customHeight="1" x14ac:dyDescent="0.3">
      <c r="A550" s="472" t="s">
        <v>1761</v>
      </c>
      <c r="B550" s="473" t="s">
        <v>1762</v>
      </c>
      <c r="C550" s="153">
        <f t="shared" si="9"/>
        <v>5423200.1000000006</v>
      </c>
      <c r="D550" s="153">
        <f>Лист1!M561</f>
        <v>5423200.1000000006</v>
      </c>
      <c r="E550" s="20"/>
      <c r="F550" s="20"/>
      <c r="G550" s="279"/>
      <c r="H550" s="154"/>
      <c r="I550" s="297"/>
      <c r="J550" s="20"/>
      <c r="K550" s="20"/>
      <c r="L550" s="20"/>
      <c r="M550" s="486"/>
    </row>
    <row r="551" spans="1:13" s="481" customFormat="1" ht="30" customHeight="1" x14ac:dyDescent="0.3">
      <c r="A551" s="472" t="s">
        <v>1763</v>
      </c>
      <c r="B551" s="473" t="s">
        <v>1764</v>
      </c>
      <c r="C551" s="153">
        <f t="shared" si="9"/>
        <v>6584682</v>
      </c>
      <c r="D551" s="153">
        <f>Лист1!M562</f>
        <v>6584682</v>
      </c>
      <c r="E551" s="20"/>
      <c r="F551" s="20"/>
      <c r="G551" s="279"/>
      <c r="H551" s="154"/>
      <c r="I551" s="297"/>
      <c r="J551" s="20"/>
      <c r="K551" s="20"/>
      <c r="L551" s="20"/>
      <c r="M551" s="486"/>
    </row>
    <row r="552" spans="1:13" s="481" customFormat="1" ht="30" customHeight="1" x14ac:dyDescent="0.3">
      <c r="A552" s="472" t="s">
        <v>1765</v>
      </c>
      <c r="B552" s="473" t="s">
        <v>1766</v>
      </c>
      <c r="C552" s="153">
        <f t="shared" si="9"/>
        <v>3932852</v>
      </c>
      <c r="D552" s="153"/>
      <c r="E552" s="20"/>
      <c r="F552" s="20"/>
      <c r="G552" s="279">
        <v>1582</v>
      </c>
      <c r="H552" s="154">
        <f>Лист1!M563</f>
        <v>3932852</v>
      </c>
      <c r="I552" s="297"/>
      <c r="J552" s="20"/>
      <c r="K552" s="20"/>
      <c r="L552" s="20"/>
      <c r="M552" s="486"/>
    </row>
    <row r="553" spans="1:13" s="481" customFormat="1" ht="30" customHeight="1" x14ac:dyDescent="0.3">
      <c r="A553" s="472" t="s">
        <v>1767</v>
      </c>
      <c r="B553" s="473" t="s">
        <v>1768</v>
      </c>
      <c r="C553" s="153">
        <f t="shared" si="9"/>
        <v>13985757.5</v>
      </c>
      <c r="D553" s="153">
        <f>Лист1!M564</f>
        <v>13985757.5</v>
      </c>
      <c r="E553" s="20"/>
      <c r="F553" s="20"/>
      <c r="G553" s="279"/>
      <c r="H553" s="20"/>
      <c r="I553" s="297"/>
      <c r="J553" s="20"/>
      <c r="K553" s="20"/>
      <c r="L553" s="20"/>
      <c r="M553" s="486"/>
    </row>
    <row r="554" spans="1:13" s="481" customFormat="1" ht="30" customHeight="1" x14ac:dyDescent="0.3">
      <c r="A554" s="472" t="s">
        <v>1769</v>
      </c>
      <c r="B554" s="473" t="s">
        <v>1770</v>
      </c>
      <c r="C554" s="153">
        <f t="shared" si="9"/>
        <v>3167164</v>
      </c>
      <c r="D554" s="153"/>
      <c r="E554" s="20"/>
      <c r="F554" s="20"/>
      <c r="G554" s="279">
        <v>1274</v>
      </c>
      <c r="H554" s="154">
        <f>Лист1!M565</f>
        <v>3167164</v>
      </c>
      <c r="I554" s="297"/>
      <c r="J554" s="20"/>
      <c r="K554" s="20"/>
      <c r="L554" s="20"/>
      <c r="M554" s="486"/>
    </row>
    <row r="555" spans="1:13" s="481" customFormat="1" ht="39.950000000000003" customHeight="1" x14ac:dyDescent="0.3">
      <c r="A555" s="472" t="s">
        <v>1771</v>
      </c>
      <c r="B555" s="473" t="s">
        <v>1772</v>
      </c>
      <c r="C555" s="153">
        <f t="shared" si="9"/>
        <v>5325012</v>
      </c>
      <c r="D555" s="153"/>
      <c r="E555" s="20"/>
      <c r="F555" s="20"/>
      <c r="G555" s="279">
        <v>2142</v>
      </c>
      <c r="H555" s="154">
        <f>Лист1!M566</f>
        <v>5325012</v>
      </c>
      <c r="I555" s="297"/>
      <c r="J555" s="20"/>
      <c r="K555" s="20"/>
      <c r="L555" s="20"/>
      <c r="M555" s="486"/>
    </row>
    <row r="556" spans="1:13" s="481" customFormat="1" ht="30" customHeight="1" x14ac:dyDescent="0.3">
      <c r="A556" s="472" t="s">
        <v>1773</v>
      </c>
      <c r="B556" s="473" t="s">
        <v>1774</v>
      </c>
      <c r="C556" s="153">
        <f t="shared" si="9"/>
        <v>12185367.9</v>
      </c>
      <c r="D556" s="153">
        <f>Лист1!M567</f>
        <v>12185367.9</v>
      </c>
      <c r="E556" s="20"/>
      <c r="F556" s="20"/>
      <c r="G556" s="279"/>
      <c r="H556" s="20"/>
      <c r="I556" s="297"/>
      <c r="J556" s="20"/>
      <c r="K556" s="20"/>
      <c r="L556" s="20"/>
      <c r="M556" s="486"/>
    </row>
    <row r="557" spans="1:13" s="481" customFormat="1" ht="30" customHeight="1" x14ac:dyDescent="0.3">
      <c r="A557" s="472" t="s">
        <v>1775</v>
      </c>
      <c r="B557" s="473" t="s">
        <v>1776</v>
      </c>
      <c r="C557" s="153">
        <f t="shared" si="9"/>
        <v>10117102.4</v>
      </c>
      <c r="D557" s="153">
        <f>Лист1!M568</f>
        <v>10117102.4</v>
      </c>
      <c r="E557" s="20"/>
      <c r="F557" s="20"/>
      <c r="G557" s="279"/>
      <c r="H557" s="20"/>
      <c r="I557" s="297"/>
      <c r="J557" s="20"/>
      <c r="K557" s="20"/>
      <c r="L557" s="20"/>
      <c r="M557" s="486"/>
    </row>
    <row r="558" spans="1:13" s="481" customFormat="1" ht="30" customHeight="1" x14ac:dyDescent="0.3">
      <c r="A558" s="472" t="s">
        <v>1777</v>
      </c>
      <c r="B558" s="473" t="s">
        <v>1778</v>
      </c>
      <c r="C558" s="153">
        <f t="shared" si="9"/>
        <v>2099356.4</v>
      </c>
      <c r="D558" s="153">
        <f>Лист1!M569</f>
        <v>2099356.4</v>
      </c>
      <c r="E558" s="20"/>
      <c r="F558" s="20"/>
      <c r="G558" s="279"/>
      <c r="H558" s="20"/>
      <c r="I558" s="297"/>
      <c r="J558" s="20"/>
      <c r="K558" s="20"/>
      <c r="L558" s="20"/>
      <c r="M558" s="486"/>
    </row>
    <row r="559" spans="1:13" s="481" customFormat="1" ht="30" customHeight="1" x14ac:dyDescent="0.3">
      <c r="A559" s="472" t="s">
        <v>1779</v>
      </c>
      <c r="B559" s="473" t="s">
        <v>1780</v>
      </c>
      <c r="C559" s="153">
        <f t="shared" si="9"/>
        <v>4486149.2</v>
      </c>
      <c r="D559" s="153">
        <f>Лист1!M570</f>
        <v>4486149.2</v>
      </c>
      <c r="E559" s="20"/>
      <c r="F559" s="20"/>
      <c r="G559" s="279"/>
      <c r="H559" s="20"/>
      <c r="I559" s="297"/>
      <c r="J559" s="20"/>
      <c r="K559" s="20"/>
      <c r="L559" s="20"/>
      <c r="M559" s="486"/>
    </row>
    <row r="560" spans="1:13" s="481" customFormat="1" ht="30" customHeight="1" x14ac:dyDescent="0.3">
      <c r="A560" s="472" t="s">
        <v>2029</v>
      </c>
      <c r="B560" s="473" t="s">
        <v>2030</v>
      </c>
      <c r="C560" s="153">
        <f t="shared" si="9"/>
        <v>14795562.200000001</v>
      </c>
      <c r="D560" s="153">
        <f>Лист1!M571</f>
        <v>14795562.200000001</v>
      </c>
      <c r="E560" s="20"/>
      <c r="F560" s="20"/>
      <c r="G560" s="279"/>
      <c r="H560" s="20"/>
      <c r="I560" s="297"/>
      <c r="J560" s="20"/>
      <c r="K560" s="20"/>
      <c r="L560" s="20"/>
      <c r="M560" s="486"/>
    </row>
    <row r="561" spans="1:13" s="481" customFormat="1" ht="30" customHeight="1" x14ac:dyDescent="0.3">
      <c r="A561" s="472" t="s">
        <v>1781</v>
      </c>
      <c r="B561" s="473" t="s">
        <v>1782</v>
      </c>
      <c r="C561" s="153">
        <f t="shared" si="9"/>
        <v>4554640</v>
      </c>
      <c r="D561" s="153"/>
      <c r="E561" s="20"/>
      <c r="F561" s="20"/>
      <c r="G561" s="279"/>
      <c r="H561" s="20"/>
      <c r="I561" s="315">
        <v>2312</v>
      </c>
      <c r="J561" s="306">
        <f>Лист1!M572</f>
        <v>4554640</v>
      </c>
      <c r="K561" s="20"/>
      <c r="L561" s="20"/>
      <c r="M561" s="486"/>
    </row>
    <row r="562" spans="1:13" s="481" customFormat="1" ht="30" customHeight="1" x14ac:dyDescent="0.3">
      <c r="A562" s="472" t="s">
        <v>1783</v>
      </c>
      <c r="B562" s="473" t="s">
        <v>1784</v>
      </c>
      <c r="C562" s="153">
        <f t="shared" si="9"/>
        <v>6928490</v>
      </c>
      <c r="D562" s="153"/>
      <c r="E562" s="20"/>
      <c r="F562" s="20"/>
      <c r="G562" s="279"/>
      <c r="H562" s="20"/>
      <c r="I562" s="315">
        <v>3517</v>
      </c>
      <c r="J562" s="306">
        <f>Лист1!M573</f>
        <v>6928490</v>
      </c>
      <c r="K562" s="20"/>
      <c r="L562" s="20"/>
      <c r="M562" s="486"/>
    </row>
    <row r="563" spans="1:13" s="481" customFormat="1" ht="30" customHeight="1" x14ac:dyDescent="0.3">
      <c r="A563" s="472" t="s">
        <v>1785</v>
      </c>
      <c r="B563" s="473" t="s">
        <v>1786</v>
      </c>
      <c r="C563" s="153">
        <f t="shared" si="9"/>
        <v>553570</v>
      </c>
      <c r="D563" s="153"/>
      <c r="E563" s="20"/>
      <c r="F563" s="20"/>
      <c r="G563" s="279"/>
      <c r="H563" s="20"/>
      <c r="I563" s="315">
        <v>281</v>
      </c>
      <c r="J563" s="306">
        <f>Лист1!M574</f>
        <v>553570</v>
      </c>
      <c r="K563" s="20"/>
      <c r="L563" s="20"/>
      <c r="M563" s="486"/>
    </row>
    <row r="564" spans="1:13" s="481" customFormat="1" ht="30" customHeight="1" x14ac:dyDescent="0.3">
      <c r="A564" s="472" t="s">
        <v>1787</v>
      </c>
      <c r="B564" s="473" t="s">
        <v>1788</v>
      </c>
      <c r="C564" s="153">
        <f t="shared" si="9"/>
        <v>1006670</v>
      </c>
      <c r="D564" s="153"/>
      <c r="E564" s="20"/>
      <c r="F564" s="20"/>
      <c r="G564" s="279"/>
      <c r="H564" s="20"/>
      <c r="I564" s="315">
        <v>511</v>
      </c>
      <c r="J564" s="306">
        <f>Лист1!M575</f>
        <v>1006670</v>
      </c>
      <c r="K564" s="20"/>
      <c r="L564" s="20"/>
      <c r="M564" s="486"/>
    </row>
    <row r="565" spans="1:13" s="481" customFormat="1" ht="30" customHeight="1" x14ac:dyDescent="0.3">
      <c r="A565" s="472" t="s">
        <v>1789</v>
      </c>
      <c r="B565" s="473" t="s">
        <v>1790</v>
      </c>
      <c r="C565" s="153">
        <f t="shared" si="9"/>
        <v>1536600</v>
      </c>
      <c r="D565" s="153"/>
      <c r="E565" s="20"/>
      <c r="F565" s="20"/>
      <c r="G565" s="279"/>
      <c r="H565" s="20"/>
      <c r="I565" s="315">
        <v>780</v>
      </c>
      <c r="J565" s="306">
        <f>Лист1!M576</f>
        <v>1536600</v>
      </c>
      <c r="K565" s="20"/>
      <c r="L565" s="20"/>
      <c r="M565" s="486"/>
    </row>
    <row r="566" spans="1:13" s="481" customFormat="1" ht="30" customHeight="1" x14ac:dyDescent="0.3">
      <c r="A566" s="472" t="s">
        <v>1791</v>
      </c>
      <c r="B566" s="473" t="s">
        <v>1792</v>
      </c>
      <c r="C566" s="153">
        <f t="shared" si="9"/>
        <v>1319900</v>
      </c>
      <c r="D566" s="153"/>
      <c r="E566" s="20"/>
      <c r="F566" s="20"/>
      <c r="G566" s="279"/>
      <c r="H566" s="20"/>
      <c r="I566" s="315">
        <v>670</v>
      </c>
      <c r="J566" s="306">
        <f>Лист1!M577</f>
        <v>1319900</v>
      </c>
      <c r="K566" s="20"/>
      <c r="L566" s="20"/>
      <c r="M566" s="486"/>
    </row>
    <row r="567" spans="1:13" s="481" customFormat="1" ht="30" customHeight="1" x14ac:dyDescent="0.3">
      <c r="A567" s="472" t="s">
        <v>1793</v>
      </c>
      <c r="B567" s="473" t="s">
        <v>1794</v>
      </c>
      <c r="C567" s="153">
        <f t="shared" si="9"/>
        <v>5586920</v>
      </c>
      <c r="D567" s="153"/>
      <c r="E567" s="20"/>
      <c r="F567" s="20"/>
      <c r="G567" s="279"/>
      <c r="H567" s="20"/>
      <c r="I567" s="315">
        <v>2836</v>
      </c>
      <c r="J567" s="306">
        <f>Лист1!M578</f>
        <v>5586920</v>
      </c>
      <c r="K567" s="20"/>
      <c r="L567" s="20"/>
      <c r="M567" s="486"/>
    </row>
    <row r="568" spans="1:13" s="481" customFormat="1" ht="30" customHeight="1" x14ac:dyDescent="0.3">
      <c r="A568" s="472" t="s">
        <v>1795</v>
      </c>
      <c r="B568" s="473" t="s">
        <v>1796</v>
      </c>
      <c r="C568" s="153">
        <f t="shared" si="9"/>
        <v>1827210</v>
      </c>
      <c r="D568" s="153"/>
      <c r="E568" s="20"/>
      <c r="F568" s="20"/>
      <c r="G568" s="279">
        <v>735</v>
      </c>
      <c r="H568" s="154">
        <f>Лист1!M579</f>
        <v>1827210</v>
      </c>
      <c r="I568" s="297"/>
      <c r="J568" s="20"/>
      <c r="K568" s="20"/>
      <c r="L568" s="20"/>
      <c r="M568" s="486"/>
    </row>
    <row r="569" spans="1:13" s="481" customFormat="1" ht="30" customHeight="1" x14ac:dyDescent="0.3">
      <c r="A569" s="472" t="s">
        <v>1797</v>
      </c>
      <c r="B569" s="473" t="s">
        <v>1798</v>
      </c>
      <c r="C569" s="153">
        <f t="shared" si="9"/>
        <v>1199246.3999999999</v>
      </c>
      <c r="D569" s="153"/>
      <c r="E569" s="20"/>
      <c r="F569" s="20"/>
      <c r="G569" s="279">
        <v>482.4</v>
      </c>
      <c r="H569" s="154">
        <f>Лист1!M580</f>
        <v>1199246.3999999999</v>
      </c>
      <c r="I569" s="297"/>
      <c r="J569" s="20"/>
      <c r="K569" s="20"/>
      <c r="L569" s="20"/>
      <c r="M569" s="486"/>
    </row>
    <row r="570" spans="1:13" s="481" customFormat="1" ht="30" customHeight="1" x14ac:dyDescent="0.3">
      <c r="A570" s="472" t="s">
        <v>1799</v>
      </c>
      <c r="B570" s="473" t="s">
        <v>1800</v>
      </c>
      <c r="C570" s="153">
        <f t="shared" si="9"/>
        <v>520071.19999999995</v>
      </c>
      <c r="D570" s="153"/>
      <c r="E570" s="20"/>
      <c r="F570" s="20"/>
      <c r="G570" s="279">
        <v>209.2</v>
      </c>
      <c r="H570" s="154">
        <f>Лист1!M581</f>
        <v>520071.19999999995</v>
      </c>
      <c r="I570" s="297"/>
      <c r="J570" s="20"/>
      <c r="K570" s="20"/>
      <c r="L570" s="20"/>
      <c r="M570" s="486"/>
    </row>
    <row r="571" spans="1:13" s="481" customFormat="1" ht="30" customHeight="1" x14ac:dyDescent="0.3">
      <c r="A571" s="472" t="s">
        <v>1801</v>
      </c>
      <c r="B571" s="473" t="s">
        <v>1802</v>
      </c>
      <c r="C571" s="153">
        <f t="shared" si="9"/>
        <v>484620</v>
      </c>
      <c r="D571" s="153"/>
      <c r="E571" s="20"/>
      <c r="F571" s="20"/>
      <c r="G571" s="279"/>
      <c r="H571" s="20"/>
      <c r="I571" s="315">
        <v>246</v>
      </c>
      <c r="J571" s="306">
        <f>Лист1!M582</f>
        <v>484620</v>
      </c>
      <c r="K571" s="20"/>
      <c r="L571" s="20"/>
      <c r="M571" s="486"/>
    </row>
    <row r="572" spans="1:13" s="481" customFormat="1" ht="30" customHeight="1" x14ac:dyDescent="0.3">
      <c r="A572" s="472" t="s">
        <v>1803</v>
      </c>
      <c r="B572" s="473" t="s">
        <v>1804</v>
      </c>
      <c r="C572" s="153">
        <f t="shared" si="9"/>
        <v>555540</v>
      </c>
      <c r="D572" s="153"/>
      <c r="E572" s="20"/>
      <c r="F572" s="20"/>
      <c r="G572" s="279"/>
      <c r="H572" s="20"/>
      <c r="I572" s="315">
        <v>282</v>
      </c>
      <c r="J572" s="306">
        <f>Лист1!M583</f>
        <v>555540</v>
      </c>
      <c r="K572" s="20"/>
      <c r="L572" s="20"/>
      <c r="M572" s="486"/>
    </row>
    <row r="573" spans="1:13" s="481" customFormat="1" ht="30" customHeight="1" x14ac:dyDescent="0.3">
      <c r="A573" s="472" t="s">
        <v>1805</v>
      </c>
      <c r="B573" s="473" t="s">
        <v>1806</v>
      </c>
      <c r="C573" s="153">
        <f t="shared" si="9"/>
        <v>841190</v>
      </c>
      <c r="D573" s="153"/>
      <c r="E573" s="20"/>
      <c r="F573" s="20"/>
      <c r="G573" s="279"/>
      <c r="H573" s="20"/>
      <c r="I573" s="315">
        <v>427</v>
      </c>
      <c r="J573" s="306">
        <f>Лист1!M584</f>
        <v>841190</v>
      </c>
      <c r="K573" s="20"/>
      <c r="L573" s="20"/>
      <c r="M573" s="486"/>
    </row>
    <row r="574" spans="1:13" s="481" customFormat="1" ht="30" customHeight="1" x14ac:dyDescent="0.3">
      <c r="A574" s="472" t="s">
        <v>1807</v>
      </c>
      <c r="B574" s="473" t="s">
        <v>1808</v>
      </c>
      <c r="C574" s="153">
        <f t="shared" si="9"/>
        <v>220640</v>
      </c>
      <c r="D574" s="153"/>
      <c r="E574" s="20"/>
      <c r="F574" s="20"/>
      <c r="G574" s="279"/>
      <c r="H574" s="20"/>
      <c r="I574" s="315">
        <v>112</v>
      </c>
      <c r="J574" s="306">
        <f>Лист1!M585</f>
        <v>220640</v>
      </c>
      <c r="K574" s="20"/>
      <c r="L574" s="20"/>
      <c r="M574" s="486"/>
    </row>
    <row r="575" spans="1:13" s="481" customFormat="1" ht="30" customHeight="1" x14ac:dyDescent="0.3">
      <c r="A575" s="472" t="s">
        <v>1809</v>
      </c>
      <c r="B575" s="473" t="s">
        <v>1810</v>
      </c>
      <c r="C575" s="153">
        <f t="shared" si="9"/>
        <v>260040</v>
      </c>
      <c r="D575" s="153"/>
      <c r="E575" s="20"/>
      <c r="F575" s="20"/>
      <c r="G575" s="279"/>
      <c r="H575" s="20"/>
      <c r="I575" s="315">
        <v>132</v>
      </c>
      <c r="J575" s="306">
        <f>Лист1!M586</f>
        <v>260040</v>
      </c>
      <c r="K575" s="20"/>
      <c r="L575" s="20"/>
      <c r="M575" s="486"/>
    </row>
    <row r="576" spans="1:13" s="481" customFormat="1" ht="30" customHeight="1" x14ac:dyDescent="0.3">
      <c r="A576" s="472" t="s">
        <v>1811</v>
      </c>
      <c r="B576" s="473" t="s">
        <v>1812</v>
      </c>
      <c r="C576" s="153">
        <f t="shared" si="9"/>
        <v>923930</v>
      </c>
      <c r="D576" s="153"/>
      <c r="E576" s="20"/>
      <c r="F576" s="20"/>
      <c r="G576" s="279"/>
      <c r="H576" s="20"/>
      <c r="I576" s="315">
        <v>469</v>
      </c>
      <c r="J576" s="306">
        <f>Лист1!M587</f>
        <v>923930</v>
      </c>
      <c r="K576" s="20"/>
      <c r="L576" s="20"/>
      <c r="M576" s="486"/>
    </row>
    <row r="577" spans="1:13" s="481" customFormat="1" ht="30" customHeight="1" x14ac:dyDescent="0.3">
      <c r="A577" s="472" t="s">
        <v>1813</v>
      </c>
      <c r="B577" s="473" t="s">
        <v>1814</v>
      </c>
      <c r="C577" s="153">
        <f t="shared" si="9"/>
        <v>1310050</v>
      </c>
      <c r="D577" s="153"/>
      <c r="E577" s="20"/>
      <c r="F577" s="20"/>
      <c r="G577" s="279"/>
      <c r="H577" s="20"/>
      <c r="I577" s="315">
        <v>665</v>
      </c>
      <c r="J577" s="306">
        <f>Лист1!M588</f>
        <v>1310050</v>
      </c>
      <c r="K577" s="20"/>
      <c r="L577" s="20"/>
      <c r="M577" s="486"/>
    </row>
    <row r="578" spans="1:13" s="481" customFormat="1" ht="30" customHeight="1" x14ac:dyDescent="0.3">
      <c r="A578" s="472" t="s">
        <v>1815</v>
      </c>
      <c r="B578" s="473" t="s">
        <v>1816</v>
      </c>
      <c r="C578" s="153">
        <f t="shared" si="9"/>
        <v>868770</v>
      </c>
      <c r="D578" s="153"/>
      <c r="E578" s="20"/>
      <c r="F578" s="20"/>
      <c r="G578" s="279"/>
      <c r="H578" s="20"/>
      <c r="I578" s="315">
        <v>441</v>
      </c>
      <c r="J578" s="306">
        <f>Лист1!M589</f>
        <v>868770</v>
      </c>
      <c r="K578" s="20"/>
      <c r="L578" s="20"/>
      <c r="M578" s="486"/>
    </row>
    <row r="579" spans="1:13" s="481" customFormat="1" ht="30" customHeight="1" x14ac:dyDescent="0.3">
      <c r="A579" s="472" t="s">
        <v>2031</v>
      </c>
      <c r="B579" s="473" t="s">
        <v>2032</v>
      </c>
      <c r="C579" s="153">
        <f t="shared" si="9"/>
        <v>303292</v>
      </c>
      <c r="D579" s="153"/>
      <c r="E579" s="20"/>
      <c r="F579" s="20"/>
      <c r="G579" s="279">
        <v>122</v>
      </c>
      <c r="H579" s="154">
        <f>Лист1!M590</f>
        <v>303292</v>
      </c>
      <c r="I579" s="315"/>
      <c r="J579" s="306"/>
      <c r="K579" s="20"/>
      <c r="L579" s="20"/>
      <c r="M579" s="486"/>
    </row>
    <row r="580" spans="1:13" s="481" customFormat="1" ht="30" customHeight="1" x14ac:dyDescent="0.3">
      <c r="A580" s="472" t="s">
        <v>1817</v>
      </c>
      <c r="B580" s="473" t="s">
        <v>1818</v>
      </c>
      <c r="C580" s="153">
        <f t="shared" si="9"/>
        <v>3644500</v>
      </c>
      <c r="D580" s="153"/>
      <c r="E580" s="20"/>
      <c r="F580" s="20"/>
      <c r="G580" s="279"/>
      <c r="H580" s="20"/>
      <c r="I580" s="315">
        <v>1850</v>
      </c>
      <c r="J580" s="306">
        <f>Лист1!M591</f>
        <v>3644500</v>
      </c>
      <c r="K580" s="20"/>
      <c r="L580" s="20"/>
      <c r="M580" s="486"/>
    </row>
    <row r="581" spans="1:13" s="481" customFormat="1" ht="30" customHeight="1" x14ac:dyDescent="0.3">
      <c r="A581" s="472" t="s">
        <v>1819</v>
      </c>
      <c r="B581" s="473" t="s">
        <v>1820</v>
      </c>
      <c r="C581" s="153">
        <f t="shared" si="9"/>
        <v>1906960</v>
      </c>
      <c r="D581" s="153"/>
      <c r="E581" s="20"/>
      <c r="F581" s="20"/>
      <c r="G581" s="279"/>
      <c r="H581" s="20"/>
      <c r="I581" s="315">
        <v>968</v>
      </c>
      <c r="J581" s="306">
        <f>Лист1!M592</f>
        <v>1906960</v>
      </c>
      <c r="K581" s="20"/>
      <c r="L581" s="20"/>
      <c r="M581" s="486"/>
    </row>
    <row r="582" spans="1:13" s="481" customFormat="1" ht="30" customHeight="1" x14ac:dyDescent="0.3">
      <c r="A582" s="472" t="s">
        <v>1821</v>
      </c>
      <c r="B582" s="473" t="s">
        <v>1822</v>
      </c>
      <c r="C582" s="153">
        <f t="shared" si="9"/>
        <v>4225650</v>
      </c>
      <c r="D582" s="153"/>
      <c r="E582" s="20"/>
      <c r="F582" s="20"/>
      <c r="G582" s="279"/>
      <c r="H582" s="20"/>
      <c r="I582" s="315">
        <v>2145</v>
      </c>
      <c r="J582" s="306">
        <f>Лист1!M593</f>
        <v>4225650</v>
      </c>
      <c r="K582" s="20"/>
      <c r="L582" s="20"/>
      <c r="M582" s="486"/>
    </row>
    <row r="583" spans="1:13" s="481" customFormat="1" ht="30" customHeight="1" x14ac:dyDescent="0.3">
      <c r="A583" s="472" t="s">
        <v>1823</v>
      </c>
      <c r="B583" s="473" t="s">
        <v>1824</v>
      </c>
      <c r="C583" s="153">
        <f t="shared" si="9"/>
        <v>1172150</v>
      </c>
      <c r="D583" s="153"/>
      <c r="E583" s="20"/>
      <c r="F583" s="20"/>
      <c r="G583" s="279"/>
      <c r="H583" s="20"/>
      <c r="I583" s="315">
        <v>595</v>
      </c>
      <c r="J583" s="306">
        <f>Лист1!M594</f>
        <v>1172150</v>
      </c>
      <c r="K583" s="20"/>
      <c r="L583" s="20"/>
      <c r="M583" s="486"/>
    </row>
    <row r="584" spans="1:13" s="481" customFormat="1" ht="30" customHeight="1" x14ac:dyDescent="0.3">
      <c r="A584" s="472" t="s">
        <v>1825</v>
      </c>
      <c r="B584" s="473" t="s">
        <v>1826</v>
      </c>
      <c r="C584" s="153">
        <f t="shared" ref="C584:C635" si="10">SUM(D584,F584,H584,J584,L584)</f>
        <v>419610</v>
      </c>
      <c r="D584" s="153"/>
      <c r="E584" s="20"/>
      <c r="F584" s="20"/>
      <c r="G584" s="279"/>
      <c r="H584" s="20"/>
      <c r="I584" s="315">
        <v>213</v>
      </c>
      <c r="J584" s="306">
        <f>Лист1!M595</f>
        <v>419610</v>
      </c>
      <c r="K584" s="20"/>
      <c r="L584" s="20"/>
      <c r="M584" s="486"/>
    </row>
    <row r="585" spans="1:13" s="481" customFormat="1" ht="30" customHeight="1" x14ac:dyDescent="0.3">
      <c r="A585" s="472" t="s">
        <v>1827</v>
      </c>
      <c r="B585" s="473" t="s">
        <v>1828</v>
      </c>
      <c r="C585" s="153">
        <f t="shared" si="10"/>
        <v>409760</v>
      </c>
      <c r="D585" s="153"/>
      <c r="E585" s="20"/>
      <c r="F585" s="20"/>
      <c r="G585" s="279"/>
      <c r="H585" s="20"/>
      <c r="I585" s="315">
        <v>208</v>
      </c>
      <c r="J585" s="306">
        <f>Лист1!M596</f>
        <v>409760</v>
      </c>
      <c r="K585" s="20"/>
      <c r="L585" s="20"/>
      <c r="M585" s="486"/>
    </row>
    <row r="586" spans="1:13" s="481" customFormat="1" ht="30" customHeight="1" x14ac:dyDescent="0.3">
      <c r="A586" s="472" t="s">
        <v>1829</v>
      </c>
      <c r="B586" s="473" t="s">
        <v>1830</v>
      </c>
      <c r="C586" s="153">
        <f t="shared" si="10"/>
        <v>427490</v>
      </c>
      <c r="D586" s="153"/>
      <c r="E586" s="20"/>
      <c r="F586" s="20"/>
      <c r="G586" s="279"/>
      <c r="H586" s="20"/>
      <c r="I586" s="315">
        <v>217</v>
      </c>
      <c r="J586" s="306">
        <f>Лист1!M597</f>
        <v>427490</v>
      </c>
      <c r="K586" s="20"/>
      <c r="L586" s="20"/>
      <c r="M586" s="486"/>
    </row>
    <row r="587" spans="1:13" s="481" customFormat="1" ht="39.950000000000003" customHeight="1" x14ac:dyDescent="0.3">
      <c r="A587" s="472" t="s">
        <v>1831</v>
      </c>
      <c r="B587" s="473" t="s">
        <v>1832</v>
      </c>
      <c r="C587" s="153">
        <f t="shared" si="10"/>
        <v>2220190</v>
      </c>
      <c r="D587" s="153"/>
      <c r="E587" s="20"/>
      <c r="F587" s="20"/>
      <c r="G587" s="279"/>
      <c r="H587" s="20"/>
      <c r="I587" s="315">
        <v>1127</v>
      </c>
      <c r="J587" s="306">
        <f>Лист1!M598</f>
        <v>2220190</v>
      </c>
      <c r="K587" s="20"/>
      <c r="L587" s="20"/>
      <c r="M587" s="486"/>
    </row>
    <row r="588" spans="1:13" s="481" customFormat="1" ht="39.950000000000003" customHeight="1" x14ac:dyDescent="0.3">
      <c r="A588" s="472" t="s">
        <v>1833</v>
      </c>
      <c r="B588" s="473" t="s">
        <v>1834</v>
      </c>
      <c r="C588" s="153">
        <f t="shared" si="10"/>
        <v>3908480</v>
      </c>
      <c r="D588" s="153"/>
      <c r="E588" s="20"/>
      <c r="F588" s="20"/>
      <c r="G588" s="279"/>
      <c r="H588" s="20"/>
      <c r="I588" s="315">
        <v>1984</v>
      </c>
      <c r="J588" s="306">
        <f>Лист1!M599</f>
        <v>3908480</v>
      </c>
      <c r="K588" s="20"/>
      <c r="L588" s="20"/>
      <c r="M588" s="486"/>
    </row>
    <row r="589" spans="1:13" s="481" customFormat="1" ht="30" customHeight="1" x14ac:dyDescent="0.3">
      <c r="A589" s="472" t="s">
        <v>1835</v>
      </c>
      <c r="B589" s="473" t="s">
        <v>1836</v>
      </c>
      <c r="C589" s="153">
        <f t="shared" si="10"/>
        <v>1447950</v>
      </c>
      <c r="D589" s="153"/>
      <c r="E589" s="20"/>
      <c r="F589" s="20"/>
      <c r="G589" s="279"/>
      <c r="H589" s="20"/>
      <c r="I589" s="315">
        <v>735</v>
      </c>
      <c r="J589" s="306">
        <f>Лист1!M600</f>
        <v>1447950</v>
      </c>
      <c r="K589" s="20"/>
      <c r="L589" s="20"/>
      <c r="M589" s="486"/>
    </row>
    <row r="590" spans="1:13" s="481" customFormat="1" ht="30" customHeight="1" x14ac:dyDescent="0.3">
      <c r="A590" s="472" t="s">
        <v>2033</v>
      </c>
      <c r="B590" s="473" t="s">
        <v>2034</v>
      </c>
      <c r="C590" s="153">
        <f t="shared" si="10"/>
        <v>13967255.5</v>
      </c>
      <c r="D590" s="153"/>
      <c r="E590" s="20"/>
      <c r="F590" s="20"/>
      <c r="G590" s="279"/>
      <c r="H590" s="20"/>
      <c r="I590" s="315"/>
      <c r="J590" s="306"/>
      <c r="K590" s="315">
        <v>794</v>
      </c>
      <c r="L590" s="470">
        <f>Лист1!M601</f>
        <v>13967255.5</v>
      </c>
      <c r="M590" s="486"/>
    </row>
    <row r="591" spans="1:13" s="481" customFormat="1" ht="30" customHeight="1" x14ac:dyDescent="0.3">
      <c r="A591" s="472" t="s">
        <v>1837</v>
      </c>
      <c r="B591" s="473" t="s">
        <v>1838</v>
      </c>
      <c r="C591" s="153">
        <f t="shared" si="10"/>
        <v>4683084</v>
      </c>
      <c r="D591" s="153"/>
      <c r="E591" s="20"/>
      <c r="F591" s="20"/>
      <c r="G591" s="279"/>
      <c r="H591" s="20"/>
      <c r="I591" s="306">
        <v>2377.1999999999998</v>
      </c>
      <c r="J591" s="306">
        <f>Лист1!M602</f>
        <v>4683084</v>
      </c>
      <c r="K591" s="20"/>
      <c r="L591" s="20"/>
      <c r="M591" s="486"/>
    </row>
    <row r="592" spans="1:13" s="481" customFormat="1" ht="30" customHeight="1" x14ac:dyDescent="0.3">
      <c r="A592" s="472" t="s">
        <v>1839</v>
      </c>
      <c r="B592" s="473" t="s">
        <v>1840</v>
      </c>
      <c r="C592" s="153">
        <f t="shared" si="10"/>
        <v>2917570</v>
      </c>
      <c r="D592" s="153"/>
      <c r="E592" s="20"/>
      <c r="F592" s="20"/>
      <c r="G592" s="279"/>
      <c r="H592" s="20"/>
      <c r="I592" s="306">
        <v>1481</v>
      </c>
      <c r="J592" s="306">
        <f>Лист1!M603</f>
        <v>2917570</v>
      </c>
      <c r="K592" s="20"/>
      <c r="L592" s="20"/>
      <c r="M592" s="486"/>
    </row>
    <row r="593" spans="1:13" s="481" customFormat="1" ht="30" customHeight="1" x14ac:dyDescent="0.3">
      <c r="A593" s="472" t="s">
        <v>1841</v>
      </c>
      <c r="B593" s="473" t="s">
        <v>1842</v>
      </c>
      <c r="C593" s="153">
        <f t="shared" si="10"/>
        <v>4673234</v>
      </c>
      <c r="D593" s="153"/>
      <c r="E593" s="20"/>
      <c r="F593" s="20"/>
      <c r="G593" s="279"/>
      <c r="H593" s="20"/>
      <c r="I593" s="306">
        <v>2372.1999999999998</v>
      </c>
      <c r="J593" s="306">
        <f>Лист1!M604</f>
        <v>4673234</v>
      </c>
      <c r="K593" s="20"/>
      <c r="L593" s="20"/>
      <c r="M593" s="486"/>
    </row>
    <row r="594" spans="1:13" s="481" customFormat="1" ht="30" customHeight="1" x14ac:dyDescent="0.3">
      <c r="A594" s="472" t="s">
        <v>1843</v>
      </c>
      <c r="B594" s="473" t="s">
        <v>1844</v>
      </c>
      <c r="C594" s="153">
        <f t="shared" si="10"/>
        <v>4607042</v>
      </c>
      <c r="D594" s="153"/>
      <c r="E594" s="20"/>
      <c r="F594" s="20"/>
      <c r="G594" s="279"/>
      <c r="H594" s="20"/>
      <c r="I594" s="306">
        <v>2338.6</v>
      </c>
      <c r="J594" s="306">
        <f>Лист1!M605</f>
        <v>4607042</v>
      </c>
      <c r="K594" s="20"/>
      <c r="L594" s="20"/>
      <c r="M594" s="486"/>
    </row>
    <row r="595" spans="1:13" s="481" customFormat="1" ht="30" customHeight="1" x14ac:dyDescent="0.3">
      <c r="A595" s="472" t="s">
        <v>1845</v>
      </c>
      <c r="B595" s="473" t="s">
        <v>1846</v>
      </c>
      <c r="C595" s="153">
        <f t="shared" si="10"/>
        <v>303292</v>
      </c>
      <c r="D595" s="153"/>
      <c r="E595" s="20"/>
      <c r="F595" s="20"/>
      <c r="G595" s="279">
        <v>122</v>
      </c>
      <c r="H595" s="154">
        <f>Лист1!M606</f>
        <v>303292</v>
      </c>
      <c r="I595" s="297"/>
      <c r="J595" s="20"/>
      <c r="K595" s="20"/>
      <c r="L595" s="20"/>
      <c r="M595" s="486"/>
    </row>
    <row r="596" spans="1:13" s="481" customFormat="1" ht="30" customHeight="1" x14ac:dyDescent="0.3">
      <c r="A596" s="472" t="s">
        <v>1847</v>
      </c>
      <c r="B596" s="473" t="s">
        <v>1848</v>
      </c>
      <c r="C596" s="153">
        <f t="shared" si="10"/>
        <v>472340</v>
      </c>
      <c r="D596" s="153"/>
      <c r="E596" s="20"/>
      <c r="F596" s="20"/>
      <c r="G596" s="279">
        <v>190</v>
      </c>
      <c r="H596" s="154">
        <f>Лист1!M607</f>
        <v>472340</v>
      </c>
      <c r="I596" s="297"/>
      <c r="J596" s="20"/>
      <c r="K596" s="20"/>
      <c r="L596" s="20"/>
      <c r="M596" s="486"/>
    </row>
    <row r="597" spans="1:13" s="481" customFormat="1" ht="30" customHeight="1" x14ac:dyDescent="0.3">
      <c r="A597" s="472" t="s">
        <v>1849</v>
      </c>
      <c r="B597" s="473" t="s">
        <v>1850</v>
      </c>
      <c r="C597" s="153">
        <f t="shared" si="10"/>
        <v>653818</v>
      </c>
      <c r="D597" s="153"/>
      <c r="E597" s="20"/>
      <c r="F597" s="20"/>
      <c r="G597" s="279">
        <v>263</v>
      </c>
      <c r="H597" s="154">
        <f>Лист1!M608</f>
        <v>653818</v>
      </c>
      <c r="I597" s="297"/>
      <c r="J597" s="20"/>
      <c r="K597" s="20"/>
      <c r="L597" s="20"/>
      <c r="M597" s="486"/>
    </row>
    <row r="598" spans="1:13" s="481" customFormat="1" ht="30" customHeight="1" x14ac:dyDescent="0.3">
      <c r="A598" s="472" t="s">
        <v>1851</v>
      </c>
      <c r="B598" s="473" t="s">
        <v>1852</v>
      </c>
      <c r="C598" s="153">
        <f t="shared" si="10"/>
        <v>559350</v>
      </c>
      <c r="D598" s="153"/>
      <c r="E598" s="20"/>
      <c r="F598" s="20"/>
      <c r="G598" s="279">
        <v>225</v>
      </c>
      <c r="H598" s="154">
        <f>Лист1!M609</f>
        <v>559350</v>
      </c>
      <c r="I598" s="297"/>
      <c r="J598" s="20"/>
      <c r="K598" s="20"/>
      <c r="L598" s="20"/>
      <c r="M598" s="486"/>
    </row>
    <row r="599" spans="1:13" s="481" customFormat="1" ht="30" customHeight="1" x14ac:dyDescent="0.3">
      <c r="A599" s="472" t="s">
        <v>1853</v>
      </c>
      <c r="B599" s="473" t="s">
        <v>1854</v>
      </c>
      <c r="C599" s="153">
        <f t="shared" si="10"/>
        <v>1250458</v>
      </c>
      <c r="D599" s="153"/>
      <c r="E599" s="20"/>
      <c r="F599" s="20"/>
      <c r="G599" s="279">
        <v>503</v>
      </c>
      <c r="H599" s="154">
        <f>Лист1!M610</f>
        <v>1250458</v>
      </c>
      <c r="I599" s="297"/>
      <c r="J599" s="20"/>
      <c r="K599" s="20"/>
      <c r="L599" s="20"/>
      <c r="M599" s="486"/>
    </row>
    <row r="600" spans="1:13" s="481" customFormat="1" ht="30" customHeight="1" x14ac:dyDescent="0.3">
      <c r="A600" s="472" t="s">
        <v>1855</v>
      </c>
      <c r="B600" s="473" t="s">
        <v>1856</v>
      </c>
      <c r="C600" s="153">
        <f t="shared" si="10"/>
        <v>1695452</v>
      </c>
      <c r="D600" s="153"/>
      <c r="E600" s="20"/>
      <c r="F600" s="20"/>
      <c r="G600" s="279">
        <v>682</v>
      </c>
      <c r="H600" s="154">
        <f>Лист1!M611</f>
        <v>1695452</v>
      </c>
      <c r="I600" s="297"/>
      <c r="J600" s="20"/>
      <c r="K600" s="20"/>
      <c r="L600" s="20"/>
      <c r="M600" s="486"/>
    </row>
    <row r="601" spans="1:13" s="481" customFormat="1" ht="30" customHeight="1" x14ac:dyDescent="0.3">
      <c r="A601" s="472" t="s">
        <v>1857</v>
      </c>
      <c r="B601" s="473" t="s">
        <v>1858</v>
      </c>
      <c r="C601" s="153">
        <f t="shared" si="10"/>
        <v>449966</v>
      </c>
      <c r="D601" s="153"/>
      <c r="E601" s="20"/>
      <c r="F601" s="20"/>
      <c r="G601" s="279">
        <v>181</v>
      </c>
      <c r="H601" s="154">
        <f>Лист1!M612</f>
        <v>449966</v>
      </c>
      <c r="I601" s="297"/>
      <c r="J601" s="20"/>
      <c r="K601" s="20"/>
      <c r="L601" s="20"/>
      <c r="M601" s="486"/>
    </row>
    <row r="602" spans="1:13" s="481" customFormat="1" ht="30" customHeight="1" x14ac:dyDescent="0.3">
      <c r="A602" s="472" t="s">
        <v>1859</v>
      </c>
      <c r="B602" s="473" t="s">
        <v>1860</v>
      </c>
      <c r="C602" s="153">
        <f t="shared" si="10"/>
        <v>1056550</v>
      </c>
      <c r="D602" s="153"/>
      <c r="E602" s="20"/>
      <c r="F602" s="20"/>
      <c r="G602" s="279">
        <v>425</v>
      </c>
      <c r="H602" s="154">
        <f>Лист1!M613</f>
        <v>1056550</v>
      </c>
      <c r="I602" s="297"/>
      <c r="J602" s="20"/>
      <c r="K602" s="20"/>
      <c r="L602" s="20"/>
      <c r="M602" s="486"/>
    </row>
    <row r="603" spans="1:13" s="481" customFormat="1" ht="30" customHeight="1" x14ac:dyDescent="0.3">
      <c r="A603" s="472" t="s">
        <v>1861</v>
      </c>
      <c r="B603" s="473" t="s">
        <v>1862</v>
      </c>
      <c r="C603" s="153">
        <f t="shared" si="10"/>
        <v>3230800</v>
      </c>
      <c r="D603" s="153"/>
      <c r="E603" s="20"/>
      <c r="F603" s="20"/>
      <c r="G603" s="279"/>
      <c r="H603" s="20"/>
      <c r="I603" s="306">
        <v>1640</v>
      </c>
      <c r="J603" s="306">
        <f>Лист1!M614</f>
        <v>3230800</v>
      </c>
      <c r="K603" s="20"/>
      <c r="L603" s="20"/>
      <c r="M603" s="486"/>
    </row>
    <row r="604" spans="1:13" s="481" customFormat="1" ht="30" customHeight="1" x14ac:dyDescent="0.3">
      <c r="A604" s="472" t="s">
        <v>1863</v>
      </c>
      <c r="B604" s="473" t="s">
        <v>1864</v>
      </c>
      <c r="C604" s="153">
        <f t="shared" si="10"/>
        <v>5214005.7</v>
      </c>
      <c r="D604" s="153">
        <f>Лист1!M615</f>
        <v>5214005.7</v>
      </c>
      <c r="E604" s="20"/>
      <c r="F604" s="20"/>
      <c r="G604" s="279"/>
      <c r="H604" s="20"/>
      <c r="I604" s="306"/>
      <c r="J604" s="20"/>
      <c r="K604" s="20"/>
      <c r="L604" s="20"/>
      <c r="M604" s="486"/>
    </row>
    <row r="605" spans="1:13" s="481" customFormat="1" ht="30" customHeight="1" x14ac:dyDescent="0.3">
      <c r="A605" s="472" t="s">
        <v>1865</v>
      </c>
      <c r="B605" s="473" t="s">
        <v>1866</v>
      </c>
      <c r="C605" s="153">
        <f t="shared" si="10"/>
        <v>990600</v>
      </c>
      <c r="D605" s="153"/>
      <c r="E605" s="20"/>
      <c r="F605" s="20"/>
      <c r="G605" s="279"/>
      <c r="H605" s="20"/>
      <c r="I605" s="306">
        <v>1320.8</v>
      </c>
      <c r="J605" s="306">
        <f>Лист1!M616</f>
        <v>990600</v>
      </c>
      <c r="K605" s="20"/>
      <c r="L605" s="20"/>
      <c r="M605" s="486"/>
    </row>
    <row r="606" spans="1:13" s="481" customFormat="1" ht="30" customHeight="1" x14ac:dyDescent="0.3">
      <c r="A606" s="472" t="s">
        <v>1867</v>
      </c>
      <c r="B606" s="473" t="s">
        <v>1868</v>
      </c>
      <c r="C606" s="153">
        <f t="shared" si="10"/>
        <v>4146850</v>
      </c>
      <c r="D606" s="153"/>
      <c r="E606" s="20"/>
      <c r="F606" s="20"/>
      <c r="G606" s="279"/>
      <c r="H606" s="20"/>
      <c r="I606" s="306">
        <v>2105</v>
      </c>
      <c r="J606" s="306">
        <f>Лист1!M617</f>
        <v>4146850</v>
      </c>
      <c r="K606" s="20"/>
      <c r="L606" s="20"/>
      <c r="M606" s="486"/>
    </row>
    <row r="607" spans="1:13" s="481" customFormat="1" ht="30" customHeight="1" x14ac:dyDescent="0.3">
      <c r="A607" s="472" t="s">
        <v>1869</v>
      </c>
      <c r="B607" s="473" t="s">
        <v>1870</v>
      </c>
      <c r="C607" s="153">
        <f t="shared" si="10"/>
        <v>2171215.5</v>
      </c>
      <c r="D607" s="153">
        <f>Лист1!M618</f>
        <v>2171215.5</v>
      </c>
      <c r="E607" s="20"/>
      <c r="F607" s="20"/>
      <c r="G607" s="279"/>
      <c r="H607" s="20"/>
      <c r="I607" s="306"/>
      <c r="J607" s="20"/>
      <c r="K607" s="20"/>
      <c r="L607" s="20"/>
      <c r="M607" s="486"/>
    </row>
    <row r="608" spans="1:13" s="481" customFormat="1" ht="30" customHeight="1" x14ac:dyDescent="0.3">
      <c r="A608" s="472" t="s">
        <v>1871</v>
      </c>
      <c r="B608" s="473" t="s">
        <v>1872</v>
      </c>
      <c r="C608" s="153">
        <f t="shared" si="10"/>
        <v>2647680</v>
      </c>
      <c r="D608" s="153"/>
      <c r="E608" s="20"/>
      <c r="F608" s="20"/>
      <c r="G608" s="279"/>
      <c r="H608" s="20"/>
      <c r="I608" s="306">
        <v>1344</v>
      </c>
      <c r="J608" s="306">
        <f>Лист1!M619</f>
        <v>2647680</v>
      </c>
      <c r="K608" s="20"/>
      <c r="L608" s="20"/>
      <c r="M608" s="486"/>
    </row>
    <row r="609" spans="1:13" s="481" customFormat="1" ht="39.950000000000003" customHeight="1" x14ac:dyDescent="0.3">
      <c r="A609" s="472" t="s">
        <v>1873</v>
      </c>
      <c r="B609" s="473" t="s">
        <v>1874</v>
      </c>
      <c r="C609" s="153">
        <f t="shared" si="10"/>
        <v>1048040</v>
      </c>
      <c r="D609" s="153"/>
      <c r="E609" s="20"/>
      <c r="F609" s="20"/>
      <c r="G609" s="279"/>
      <c r="H609" s="20"/>
      <c r="I609" s="306">
        <v>532</v>
      </c>
      <c r="J609" s="306">
        <f>Лист1!M620</f>
        <v>1048040</v>
      </c>
      <c r="K609" s="20"/>
      <c r="L609" s="20"/>
      <c r="M609" s="486"/>
    </row>
    <row r="610" spans="1:13" s="481" customFormat="1" ht="39.950000000000003" customHeight="1" x14ac:dyDescent="0.3">
      <c r="A610" s="472" t="s">
        <v>1875</v>
      </c>
      <c r="B610" s="473" t="s">
        <v>1876</v>
      </c>
      <c r="C610" s="153">
        <f t="shared" si="10"/>
        <v>1894332</v>
      </c>
      <c r="D610" s="153"/>
      <c r="E610" s="20"/>
      <c r="F610" s="20"/>
      <c r="G610" s="279">
        <v>762</v>
      </c>
      <c r="H610" s="154">
        <f>Лист1!M621</f>
        <v>1894332</v>
      </c>
      <c r="I610" s="297"/>
      <c r="J610" s="20"/>
      <c r="K610" s="20"/>
      <c r="L610" s="20"/>
      <c r="M610" s="486"/>
    </row>
    <row r="611" spans="1:13" s="481" customFormat="1" ht="30" customHeight="1" x14ac:dyDescent="0.3">
      <c r="A611" s="472" t="s">
        <v>1877</v>
      </c>
      <c r="B611" s="473" t="s">
        <v>1878</v>
      </c>
      <c r="C611" s="153">
        <f t="shared" si="10"/>
        <v>1924753.2</v>
      </c>
      <c r="D611" s="153">
        <f>Лист1!M622</f>
        <v>1924753.2</v>
      </c>
      <c r="E611" s="20"/>
      <c r="F611" s="20"/>
      <c r="G611" s="279"/>
      <c r="H611" s="20"/>
      <c r="I611" s="297"/>
      <c r="J611" s="20"/>
      <c r="K611" s="20"/>
      <c r="L611" s="20"/>
      <c r="M611" s="486"/>
    </row>
    <row r="612" spans="1:13" s="481" customFormat="1" ht="30" customHeight="1" x14ac:dyDescent="0.3">
      <c r="A612" s="472" t="s">
        <v>1879</v>
      </c>
      <c r="B612" s="473" t="s">
        <v>1880</v>
      </c>
      <c r="C612" s="153">
        <f t="shared" si="10"/>
        <v>5565477</v>
      </c>
      <c r="D612" s="153">
        <f>Лист1!M623</f>
        <v>5565477</v>
      </c>
      <c r="E612" s="20"/>
      <c r="F612" s="20"/>
      <c r="G612" s="279"/>
      <c r="H612" s="20"/>
      <c r="I612" s="297"/>
      <c r="J612" s="20"/>
      <c r="K612" s="20"/>
      <c r="L612" s="20"/>
      <c r="M612" s="486"/>
    </row>
    <row r="613" spans="1:13" s="481" customFormat="1" ht="30" customHeight="1" x14ac:dyDescent="0.3">
      <c r="A613" s="472" t="s">
        <v>1881</v>
      </c>
      <c r="B613" s="473" t="s">
        <v>1882</v>
      </c>
      <c r="C613" s="153">
        <f t="shared" si="10"/>
        <v>26488005.5</v>
      </c>
      <c r="D613" s="153">
        <f>Лист1!M624</f>
        <v>26488005.5</v>
      </c>
      <c r="E613" s="20"/>
      <c r="F613" s="20"/>
      <c r="G613" s="279"/>
      <c r="H613" s="20"/>
      <c r="I613" s="297"/>
      <c r="J613" s="20"/>
      <c r="K613" s="20"/>
      <c r="L613" s="20"/>
      <c r="M613" s="486"/>
    </row>
    <row r="614" spans="1:13" s="481" customFormat="1" ht="30" customHeight="1" x14ac:dyDescent="0.3">
      <c r="A614" s="472" t="s">
        <v>1883</v>
      </c>
      <c r="B614" s="473" t="s">
        <v>1884</v>
      </c>
      <c r="C614" s="153">
        <f t="shared" si="10"/>
        <v>23155719.900000002</v>
      </c>
      <c r="D614" s="153">
        <f>Лист1!M625</f>
        <v>23155719.900000002</v>
      </c>
      <c r="E614" s="20"/>
      <c r="F614" s="20"/>
      <c r="G614" s="279"/>
      <c r="H614" s="20"/>
      <c r="I614" s="297"/>
      <c r="J614" s="20"/>
      <c r="K614" s="20"/>
      <c r="L614" s="20"/>
      <c r="M614" s="486"/>
    </row>
    <row r="615" spans="1:13" s="481" customFormat="1" ht="30" customHeight="1" x14ac:dyDescent="0.3">
      <c r="A615" s="472" t="s">
        <v>1885</v>
      </c>
      <c r="B615" s="473" t="s">
        <v>1886</v>
      </c>
      <c r="C615" s="153">
        <f t="shared" si="10"/>
        <v>1314877.4000000001</v>
      </c>
      <c r="D615" s="153">
        <f>Лист1!M626</f>
        <v>1314877.4000000001</v>
      </c>
      <c r="E615" s="20"/>
      <c r="F615" s="20"/>
      <c r="G615" s="279"/>
      <c r="H615" s="20"/>
      <c r="I615" s="297"/>
      <c r="J615" s="20"/>
      <c r="K615" s="20"/>
      <c r="L615" s="20"/>
      <c r="M615" s="486"/>
    </row>
    <row r="616" spans="1:13" s="481" customFormat="1" ht="30" customHeight="1" x14ac:dyDescent="0.3">
      <c r="A616" s="472" t="s">
        <v>1887</v>
      </c>
      <c r="B616" s="473" t="s">
        <v>1888</v>
      </c>
      <c r="C616" s="153">
        <f t="shared" si="10"/>
        <v>3244230</v>
      </c>
      <c r="D616" s="153"/>
      <c r="E616" s="20"/>
      <c r="F616" s="20"/>
      <c r="G616" s="279">
        <v>1305</v>
      </c>
      <c r="H616" s="154">
        <f>Лист1!M627</f>
        <v>3244230</v>
      </c>
      <c r="I616" s="297"/>
      <c r="J616" s="20"/>
      <c r="K616" s="20"/>
      <c r="L616" s="20"/>
      <c r="M616" s="486"/>
    </row>
    <row r="617" spans="1:13" s="481" customFormat="1" ht="30" customHeight="1" x14ac:dyDescent="0.3">
      <c r="A617" s="472" t="s">
        <v>1889</v>
      </c>
      <c r="B617" s="473" t="s">
        <v>1890</v>
      </c>
      <c r="C617" s="153">
        <f t="shared" si="10"/>
        <v>3629560</v>
      </c>
      <c r="D617" s="153"/>
      <c r="E617" s="20"/>
      <c r="F617" s="20"/>
      <c r="G617" s="279">
        <v>1460</v>
      </c>
      <c r="H617" s="154">
        <f>Лист1!M628</f>
        <v>3629560</v>
      </c>
      <c r="I617" s="297"/>
      <c r="J617" s="20"/>
      <c r="K617" s="20"/>
      <c r="L617" s="20"/>
      <c r="M617" s="486"/>
    </row>
    <row r="618" spans="1:13" s="481" customFormat="1" ht="30" customHeight="1" x14ac:dyDescent="0.3">
      <c r="A618" s="472" t="s">
        <v>1891</v>
      </c>
      <c r="B618" s="473" t="s">
        <v>1892</v>
      </c>
      <c r="C618" s="153">
        <f t="shared" si="10"/>
        <v>1166240</v>
      </c>
      <c r="D618" s="153"/>
      <c r="E618" s="20"/>
      <c r="F618" s="20"/>
      <c r="G618" s="279"/>
      <c r="H618" s="20"/>
      <c r="I618" s="279">
        <v>592</v>
      </c>
      <c r="J618" s="154">
        <f>Лист1!M629</f>
        <v>1166240</v>
      </c>
      <c r="K618" s="20"/>
      <c r="L618" s="20"/>
      <c r="M618" s="486"/>
    </row>
    <row r="619" spans="1:13" s="481" customFormat="1" ht="30" customHeight="1" x14ac:dyDescent="0.3">
      <c r="A619" s="472" t="s">
        <v>1893</v>
      </c>
      <c r="B619" s="473" t="s">
        <v>1894</v>
      </c>
      <c r="C619" s="153">
        <f t="shared" si="10"/>
        <v>870339.29999999993</v>
      </c>
      <c r="D619" s="153">
        <f>Лист1!M630</f>
        <v>870339.29999999993</v>
      </c>
      <c r="E619" s="20"/>
      <c r="F619" s="20"/>
      <c r="G619" s="279"/>
      <c r="H619" s="20"/>
      <c r="I619" s="297"/>
      <c r="J619" s="20"/>
      <c r="K619" s="20"/>
      <c r="L619" s="20"/>
      <c r="M619" s="486"/>
    </row>
    <row r="620" spans="1:13" s="481" customFormat="1" ht="30" customHeight="1" x14ac:dyDescent="0.3">
      <c r="A620" s="472" t="s">
        <v>1895</v>
      </c>
      <c r="B620" s="473" t="s">
        <v>1896</v>
      </c>
      <c r="C620" s="153">
        <f t="shared" si="10"/>
        <v>885987.70000000007</v>
      </c>
      <c r="D620" s="153">
        <f>Лист1!M631</f>
        <v>885987.70000000007</v>
      </c>
      <c r="E620" s="20"/>
      <c r="F620" s="20"/>
      <c r="G620" s="279"/>
      <c r="H620" s="20"/>
      <c r="I620" s="297"/>
      <c r="J620" s="20"/>
      <c r="K620" s="20"/>
      <c r="L620" s="20"/>
      <c r="M620" s="486"/>
    </row>
    <row r="621" spans="1:13" s="481" customFormat="1" ht="30" customHeight="1" x14ac:dyDescent="0.3">
      <c r="A621" s="472" t="s">
        <v>1897</v>
      </c>
      <c r="B621" s="473" t="s">
        <v>1898</v>
      </c>
      <c r="C621" s="153">
        <f t="shared" si="10"/>
        <v>4610982</v>
      </c>
      <c r="D621" s="153"/>
      <c r="E621" s="20"/>
      <c r="F621" s="20"/>
      <c r="G621" s="297"/>
      <c r="H621" s="154"/>
      <c r="I621" s="279">
        <v>2340.6</v>
      </c>
      <c r="J621" s="154">
        <f>Лист1!M632</f>
        <v>4610982</v>
      </c>
      <c r="K621" s="20"/>
      <c r="L621" s="20"/>
      <c r="M621" s="486"/>
    </row>
    <row r="622" spans="1:13" s="481" customFormat="1" ht="30" customHeight="1" x14ac:dyDescent="0.3">
      <c r="A622" s="472" t="s">
        <v>1899</v>
      </c>
      <c r="B622" s="473" t="s">
        <v>1900</v>
      </c>
      <c r="C622" s="153">
        <f t="shared" si="10"/>
        <v>925900</v>
      </c>
      <c r="D622" s="153"/>
      <c r="E622" s="20"/>
      <c r="F622" s="20"/>
      <c r="G622" s="297"/>
      <c r="H622" s="154"/>
      <c r="I622" s="279">
        <v>470</v>
      </c>
      <c r="J622" s="154">
        <f>Лист1!M633</f>
        <v>925900</v>
      </c>
      <c r="K622" s="20"/>
      <c r="L622" s="20"/>
      <c r="M622" s="486"/>
    </row>
    <row r="623" spans="1:13" s="481" customFormat="1" ht="30" customHeight="1" x14ac:dyDescent="0.3">
      <c r="A623" s="472" t="s">
        <v>1901</v>
      </c>
      <c r="B623" s="473" t="s">
        <v>1902</v>
      </c>
      <c r="C623" s="153">
        <f t="shared" si="10"/>
        <v>875898.6</v>
      </c>
      <c r="D623" s="153">
        <f>Лист1!M634</f>
        <v>875898.6</v>
      </c>
      <c r="E623" s="20"/>
      <c r="F623" s="20"/>
      <c r="G623" s="279"/>
      <c r="H623" s="20"/>
      <c r="I623" s="297"/>
      <c r="J623" s="20"/>
      <c r="K623" s="20"/>
      <c r="L623" s="20"/>
      <c r="M623" s="486"/>
    </row>
    <row r="624" spans="1:13" s="481" customFormat="1" ht="30" customHeight="1" x14ac:dyDescent="0.3">
      <c r="A624" s="472" t="s">
        <v>1903</v>
      </c>
      <c r="B624" s="473" t="s">
        <v>1904</v>
      </c>
      <c r="C624" s="153">
        <f t="shared" si="10"/>
        <v>929018.2</v>
      </c>
      <c r="D624" s="153"/>
      <c r="E624" s="20"/>
      <c r="F624" s="20"/>
      <c r="G624" s="279">
        <v>373.7</v>
      </c>
      <c r="H624" s="154">
        <f>Лист1!M635</f>
        <v>929018.2</v>
      </c>
      <c r="I624" s="297"/>
      <c r="J624" s="20"/>
      <c r="K624" s="20"/>
      <c r="L624" s="20"/>
      <c r="M624" s="486"/>
    </row>
    <row r="625" spans="1:13" s="481" customFormat="1" ht="30" customHeight="1" x14ac:dyDescent="0.3">
      <c r="A625" s="472" t="s">
        <v>1905</v>
      </c>
      <c r="B625" s="473" t="s">
        <v>1906</v>
      </c>
      <c r="C625" s="153">
        <f t="shared" si="10"/>
        <v>831069.8</v>
      </c>
      <c r="D625" s="153"/>
      <c r="E625" s="20"/>
      <c r="F625" s="20"/>
      <c r="G625" s="279">
        <v>334.3</v>
      </c>
      <c r="H625" s="154">
        <f>Лист1!M636</f>
        <v>831069.8</v>
      </c>
      <c r="I625" s="297"/>
      <c r="J625" s="20"/>
      <c r="K625" s="20"/>
      <c r="L625" s="20"/>
      <c r="M625" s="486"/>
    </row>
    <row r="626" spans="1:13" s="481" customFormat="1" ht="30" customHeight="1" x14ac:dyDescent="0.3">
      <c r="A626" s="472" t="s">
        <v>1907</v>
      </c>
      <c r="B626" s="473" t="s">
        <v>1908</v>
      </c>
      <c r="C626" s="153">
        <f t="shared" si="10"/>
        <v>837036.2</v>
      </c>
      <c r="D626" s="153"/>
      <c r="E626" s="20"/>
      <c r="F626" s="20"/>
      <c r="G626" s="279">
        <v>336.7</v>
      </c>
      <c r="H626" s="154">
        <f>Лист1!M637</f>
        <v>837036.2</v>
      </c>
      <c r="I626" s="297"/>
      <c r="J626" s="20"/>
      <c r="K626" s="20"/>
      <c r="L626" s="20"/>
      <c r="M626" s="486"/>
    </row>
    <row r="627" spans="1:13" s="481" customFormat="1" ht="30" customHeight="1" x14ac:dyDescent="0.3">
      <c r="A627" s="472" t="s">
        <v>1909</v>
      </c>
      <c r="B627" s="473" t="s">
        <v>1910</v>
      </c>
      <c r="C627" s="153">
        <f t="shared" si="10"/>
        <v>803972.39999999991</v>
      </c>
      <c r="D627" s="153"/>
      <c r="E627" s="20"/>
      <c r="F627" s="20"/>
      <c r="G627" s="279">
        <v>323.39999999999998</v>
      </c>
      <c r="H627" s="154">
        <f>Лист1!M638</f>
        <v>803972.39999999991</v>
      </c>
      <c r="I627" s="297"/>
      <c r="J627" s="20"/>
      <c r="K627" s="20"/>
      <c r="L627" s="20"/>
      <c r="M627" s="486"/>
    </row>
    <row r="628" spans="1:13" s="481" customFormat="1" ht="30" customHeight="1" x14ac:dyDescent="0.3">
      <c r="A628" s="472" t="s">
        <v>1911</v>
      </c>
      <c r="B628" s="473" t="s">
        <v>1912</v>
      </c>
      <c r="C628" s="153">
        <f t="shared" si="10"/>
        <v>772240</v>
      </c>
      <c r="D628" s="153"/>
      <c r="E628" s="20"/>
      <c r="F628" s="20"/>
      <c r="G628" s="279"/>
      <c r="H628" s="20"/>
      <c r="I628" s="297">
        <v>392</v>
      </c>
      <c r="J628" s="154">
        <f>Лист1!M639</f>
        <v>772240</v>
      </c>
      <c r="K628" s="20"/>
      <c r="L628" s="20"/>
      <c r="M628" s="486"/>
    </row>
    <row r="629" spans="1:13" s="481" customFormat="1" ht="30" customHeight="1" x14ac:dyDescent="0.3">
      <c r="A629" s="472" t="s">
        <v>1913</v>
      </c>
      <c r="B629" s="473" t="s">
        <v>1914</v>
      </c>
      <c r="C629" s="153">
        <f t="shared" si="10"/>
        <v>1503110</v>
      </c>
      <c r="D629" s="153"/>
      <c r="E629" s="20"/>
      <c r="F629" s="20"/>
      <c r="G629" s="279"/>
      <c r="H629" s="20"/>
      <c r="I629" s="297">
        <v>763</v>
      </c>
      <c r="J629" s="154">
        <f>Лист1!M640</f>
        <v>1503110</v>
      </c>
      <c r="K629" s="20"/>
      <c r="L629" s="20"/>
      <c r="M629" s="486"/>
    </row>
    <row r="630" spans="1:13" s="481" customFormat="1" ht="30" customHeight="1" x14ac:dyDescent="0.3">
      <c r="A630" s="472" t="s">
        <v>1915</v>
      </c>
      <c r="B630" s="473" t="s">
        <v>1916</v>
      </c>
      <c r="C630" s="153">
        <f t="shared" si="10"/>
        <v>175511.59999999998</v>
      </c>
      <c r="D630" s="153"/>
      <c r="E630" s="20"/>
      <c r="F630" s="20"/>
      <c r="G630" s="279">
        <v>70.599999999999994</v>
      </c>
      <c r="H630" s="154">
        <f>Лист1!M641</f>
        <v>175511.59999999998</v>
      </c>
      <c r="I630" s="297"/>
      <c r="J630" s="20"/>
      <c r="K630" s="20"/>
      <c r="L630" s="20"/>
      <c r="M630" s="486"/>
    </row>
    <row r="631" spans="1:13" s="481" customFormat="1" ht="30" customHeight="1" x14ac:dyDescent="0.3">
      <c r="A631" s="472" t="s">
        <v>1917</v>
      </c>
      <c r="B631" s="473" t="s">
        <v>1918</v>
      </c>
      <c r="C631" s="153">
        <f t="shared" si="10"/>
        <v>1722075</v>
      </c>
      <c r="D631" s="153"/>
      <c r="E631" s="20"/>
      <c r="F631" s="20"/>
      <c r="G631" s="279"/>
      <c r="H631" s="20"/>
      <c r="I631" s="314">
        <v>2296.1</v>
      </c>
      <c r="J631" s="154">
        <f>Лист1!M642</f>
        <v>1722075</v>
      </c>
      <c r="K631" s="20"/>
      <c r="L631" s="20"/>
      <c r="M631" s="486"/>
    </row>
    <row r="632" spans="1:13" s="481" customFormat="1" ht="30" customHeight="1" x14ac:dyDescent="0.3">
      <c r="A632" s="474" t="s">
        <v>240</v>
      </c>
      <c r="B632" s="277" t="s">
        <v>1929</v>
      </c>
      <c r="C632" s="153">
        <f t="shared" si="10"/>
        <v>1630522.0999999999</v>
      </c>
      <c r="D632" s="153">
        <f>Лист1!M643</f>
        <v>1630522.0999999999</v>
      </c>
      <c r="E632" s="20"/>
      <c r="F632" s="20"/>
      <c r="G632" s="279"/>
      <c r="H632" s="20"/>
      <c r="I632" s="297"/>
      <c r="J632" s="20"/>
      <c r="K632" s="20"/>
      <c r="L632" s="20"/>
      <c r="M632" s="486"/>
    </row>
    <row r="633" spans="1:13" s="481" customFormat="1" ht="30" customHeight="1" x14ac:dyDescent="0.3">
      <c r="A633" s="474" t="s">
        <v>231</v>
      </c>
      <c r="B633" s="277" t="s">
        <v>1931</v>
      </c>
      <c r="C633" s="153">
        <f t="shared" si="10"/>
        <v>22583112</v>
      </c>
      <c r="D633" s="153">
        <f>Лист1!M644</f>
        <v>22583112</v>
      </c>
      <c r="E633" s="20"/>
      <c r="F633" s="20"/>
      <c r="G633" s="279"/>
      <c r="H633" s="20"/>
      <c r="I633" s="314"/>
      <c r="J633" s="274"/>
      <c r="K633" s="20"/>
      <c r="L633" s="20"/>
      <c r="M633" s="486"/>
    </row>
    <row r="634" spans="1:13" s="481" customFormat="1" ht="30" customHeight="1" x14ac:dyDescent="0.3">
      <c r="A634" s="474" t="s">
        <v>1932</v>
      </c>
      <c r="B634" s="277" t="s">
        <v>1933</v>
      </c>
      <c r="C634" s="153">
        <f t="shared" si="10"/>
        <v>912110</v>
      </c>
      <c r="D634" s="153"/>
      <c r="E634" s="20"/>
      <c r="F634" s="20"/>
      <c r="G634" s="279"/>
      <c r="H634" s="20"/>
      <c r="I634" s="297">
        <v>463</v>
      </c>
      <c r="J634" s="154">
        <f>Лист1!M645</f>
        <v>912110</v>
      </c>
      <c r="K634" s="20"/>
      <c r="L634" s="20"/>
      <c r="M634" s="486"/>
    </row>
    <row r="635" spans="1:13" s="481" customFormat="1" ht="30" customHeight="1" x14ac:dyDescent="0.3">
      <c r="A635" s="474" t="s">
        <v>1934</v>
      </c>
      <c r="B635" s="277" t="s">
        <v>1935</v>
      </c>
      <c r="C635" s="153">
        <f t="shared" si="10"/>
        <v>4282925.8999999994</v>
      </c>
      <c r="D635" s="153">
        <f>Лист1!M646</f>
        <v>4282925.8999999994</v>
      </c>
      <c r="E635" s="20"/>
      <c r="F635" s="20"/>
      <c r="G635" s="279"/>
      <c r="H635" s="20"/>
      <c r="I635" s="297"/>
      <c r="J635" s="20"/>
      <c r="K635" s="20"/>
      <c r="L635" s="20"/>
      <c r="M635" s="486"/>
    </row>
    <row r="636" spans="1:13" ht="63" customHeight="1" x14ac:dyDescent="0.25">
      <c r="G636" s="280"/>
      <c r="H636" s="97"/>
      <c r="M636" s="152"/>
    </row>
    <row r="637" spans="1:13" ht="53.25" customHeight="1" x14ac:dyDescent="0.25">
      <c r="G637" s="280"/>
      <c r="H637" s="97"/>
      <c r="M637" s="152"/>
    </row>
    <row r="638" spans="1:13" ht="35.25" customHeight="1" x14ac:dyDescent="0.25">
      <c r="C638" s="285"/>
      <c r="G638" s="280"/>
      <c r="H638" s="97"/>
      <c r="M638" s="152"/>
    </row>
    <row r="639" spans="1:13" ht="18.75" hidden="1" x14ac:dyDescent="0.25">
      <c r="G639" s="280"/>
      <c r="H639" s="97"/>
      <c r="M639" s="152"/>
    </row>
    <row r="640" spans="1:13" ht="18.75" hidden="1" x14ac:dyDescent="0.25">
      <c r="G640" s="280"/>
      <c r="H640" s="97"/>
      <c r="M640" s="152"/>
    </row>
    <row r="641" spans="1:13" ht="18.75" hidden="1" x14ac:dyDescent="0.25">
      <c r="G641" s="280"/>
      <c r="H641" s="97"/>
      <c r="M641" s="152"/>
    </row>
    <row r="642" spans="1:13" ht="18.75" hidden="1" x14ac:dyDescent="0.25">
      <c r="G642" s="280"/>
      <c r="H642" s="97"/>
    </row>
    <row r="643" spans="1:13" ht="15" customHeight="1" x14ac:dyDescent="0.25">
      <c r="G643" s="280"/>
      <c r="H643" s="97"/>
    </row>
    <row r="644" spans="1:13" ht="102.75" customHeight="1" x14ac:dyDescent="0.5">
      <c r="A644" s="537" t="s">
        <v>2046</v>
      </c>
      <c r="B644" s="538"/>
      <c r="C644" s="538"/>
      <c r="D644" s="538"/>
      <c r="E644" s="477"/>
      <c r="F644" s="477"/>
      <c r="G644" s="477"/>
      <c r="H644" s="477"/>
      <c r="I644" s="477"/>
      <c r="J644" s="539" t="s">
        <v>2047</v>
      </c>
      <c r="K644" s="540"/>
      <c r="L644" s="540"/>
    </row>
    <row r="645" spans="1:13" ht="18.75" x14ac:dyDescent="0.25">
      <c r="G645" s="280"/>
      <c r="H645" s="97"/>
    </row>
    <row r="646" spans="1:13" ht="18.75" x14ac:dyDescent="0.25">
      <c r="G646" s="280"/>
      <c r="H646" s="97"/>
    </row>
    <row r="647" spans="1:13" ht="18.75" x14ac:dyDescent="0.25">
      <c r="G647" s="280"/>
      <c r="H647" s="97"/>
    </row>
    <row r="648" spans="1:13" ht="18.75" x14ac:dyDescent="0.25">
      <c r="G648" s="280"/>
      <c r="H648" s="97"/>
    </row>
    <row r="649" spans="1:13" ht="18.75" x14ac:dyDescent="0.25">
      <c r="G649" s="280"/>
      <c r="H649" s="97"/>
    </row>
    <row r="650" spans="1:13" ht="18.75" x14ac:dyDescent="0.25">
      <c r="G650" s="280"/>
      <c r="H650" s="97"/>
    </row>
    <row r="651" spans="1:13" ht="18.75" x14ac:dyDescent="0.25">
      <c r="G651" s="280"/>
      <c r="H651" s="97"/>
    </row>
    <row r="652" spans="1:13" ht="18.75" x14ac:dyDescent="0.25">
      <c r="G652" s="280"/>
      <c r="H652" s="97"/>
    </row>
    <row r="653" spans="1:13" ht="18.75" x14ac:dyDescent="0.25">
      <c r="G653" s="280"/>
      <c r="H653" s="97"/>
    </row>
    <row r="654" spans="1:13" ht="18.75" x14ac:dyDescent="0.25">
      <c r="G654" s="280"/>
      <c r="H654" s="97"/>
    </row>
    <row r="655" spans="1:13" ht="18.75" x14ac:dyDescent="0.25">
      <c r="G655" s="280"/>
      <c r="H655" s="97"/>
    </row>
    <row r="656" spans="1:13" ht="18.75" x14ac:dyDescent="0.25">
      <c r="G656" s="280"/>
      <c r="H656" s="97"/>
    </row>
    <row r="657" spans="7:8" ht="18.75" x14ac:dyDescent="0.25">
      <c r="G657" s="280"/>
      <c r="H657" s="97"/>
    </row>
    <row r="658" spans="7:8" ht="18.75" x14ac:dyDescent="0.25">
      <c r="G658" s="280"/>
      <c r="H658" s="97"/>
    </row>
    <row r="659" spans="7:8" ht="18.75" x14ac:dyDescent="0.25">
      <c r="G659" s="280"/>
      <c r="H659" s="97"/>
    </row>
    <row r="660" spans="7:8" ht="18.75" x14ac:dyDescent="0.25">
      <c r="G660" s="280"/>
      <c r="H660" s="97"/>
    </row>
    <row r="661" spans="7:8" ht="18.75" x14ac:dyDescent="0.25">
      <c r="G661" s="280"/>
      <c r="H661" s="97"/>
    </row>
    <row r="662" spans="7:8" ht="18.75" x14ac:dyDescent="0.25">
      <c r="G662" s="280"/>
      <c r="H662" s="97"/>
    </row>
    <row r="663" spans="7:8" ht="18.75" x14ac:dyDescent="0.25">
      <c r="G663" s="280"/>
      <c r="H663" s="97"/>
    </row>
    <row r="664" spans="7:8" ht="18.75" x14ac:dyDescent="0.25">
      <c r="G664" s="280"/>
      <c r="H664" s="97"/>
    </row>
    <row r="665" spans="7:8" ht="18.75" x14ac:dyDescent="0.25">
      <c r="G665" s="280"/>
      <c r="H665" s="97"/>
    </row>
    <row r="666" spans="7:8" ht="18.75" x14ac:dyDescent="0.25">
      <c r="G666" s="280"/>
      <c r="H666" s="97"/>
    </row>
    <row r="667" spans="7:8" ht="18.75" x14ac:dyDescent="0.25">
      <c r="G667" s="280"/>
      <c r="H667" s="97"/>
    </row>
    <row r="668" spans="7:8" ht="18.75" x14ac:dyDescent="0.25">
      <c r="G668" s="280"/>
      <c r="H668" s="97"/>
    </row>
    <row r="669" spans="7:8" ht="18.75" x14ac:dyDescent="0.25">
      <c r="G669" s="280"/>
      <c r="H669" s="97"/>
    </row>
    <row r="670" spans="7:8" ht="18.75" x14ac:dyDescent="0.25">
      <c r="G670" s="280"/>
      <c r="H670" s="97"/>
    </row>
    <row r="671" spans="7:8" ht="18.75" x14ac:dyDescent="0.25">
      <c r="G671" s="280"/>
      <c r="H671" s="97"/>
    </row>
    <row r="672" spans="7:8" ht="18.75" x14ac:dyDescent="0.25">
      <c r="G672" s="280"/>
      <c r="H672" s="97"/>
    </row>
    <row r="673" spans="7:8" ht="18.75" x14ac:dyDescent="0.25">
      <c r="G673" s="280"/>
      <c r="H673" s="97"/>
    </row>
    <row r="674" spans="7:8" ht="18.75" x14ac:dyDescent="0.25">
      <c r="G674" s="280"/>
      <c r="H674" s="97"/>
    </row>
    <row r="675" spans="7:8" ht="18.75" x14ac:dyDescent="0.25">
      <c r="G675" s="280"/>
      <c r="H675" s="97"/>
    </row>
    <row r="676" spans="7:8" ht="18.75" x14ac:dyDescent="0.25">
      <c r="G676" s="280"/>
      <c r="H676" s="97"/>
    </row>
    <row r="677" spans="7:8" ht="18.75" x14ac:dyDescent="0.25">
      <c r="G677" s="280"/>
      <c r="H677" s="97"/>
    </row>
    <row r="678" spans="7:8" ht="18.75" x14ac:dyDescent="0.25">
      <c r="G678" s="280"/>
      <c r="H678" s="97"/>
    </row>
    <row r="679" spans="7:8" ht="18.75" x14ac:dyDescent="0.25">
      <c r="G679" s="280"/>
      <c r="H679" s="97"/>
    </row>
    <row r="680" spans="7:8" ht="18.75" x14ac:dyDescent="0.25">
      <c r="G680" s="280"/>
      <c r="H680" s="97"/>
    </row>
    <row r="681" spans="7:8" ht="18.75" x14ac:dyDescent="0.25">
      <c r="G681" s="280"/>
      <c r="H681" s="97"/>
    </row>
    <row r="682" spans="7:8" ht="18.75" x14ac:dyDescent="0.25">
      <c r="G682" s="280"/>
      <c r="H682" s="97"/>
    </row>
    <row r="683" spans="7:8" ht="18.75" x14ac:dyDescent="0.25">
      <c r="G683" s="280"/>
      <c r="H683" s="97"/>
    </row>
    <row r="684" spans="7:8" ht="18.75" x14ac:dyDescent="0.25">
      <c r="G684" s="280"/>
      <c r="H684" s="97"/>
    </row>
    <row r="685" spans="7:8" ht="18.75" x14ac:dyDescent="0.25">
      <c r="G685" s="280"/>
      <c r="H685" s="97"/>
    </row>
    <row r="686" spans="7:8" ht="18.75" x14ac:dyDescent="0.25">
      <c r="G686" s="280"/>
      <c r="H686" s="97"/>
    </row>
    <row r="687" spans="7:8" ht="18.75" x14ac:dyDescent="0.25">
      <c r="G687" s="280"/>
      <c r="H687" s="97"/>
    </row>
    <row r="688" spans="7:8" ht="18.75" x14ac:dyDescent="0.25">
      <c r="G688" s="280"/>
      <c r="H688" s="97"/>
    </row>
    <row r="689" spans="7:8" ht="18.75" x14ac:dyDescent="0.25">
      <c r="G689" s="280"/>
      <c r="H689" s="97"/>
    </row>
    <row r="690" spans="7:8" ht="18.75" x14ac:dyDescent="0.25">
      <c r="G690" s="280"/>
      <c r="H690" s="97"/>
    </row>
    <row r="691" spans="7:8" ht="18.75" x14ac:dyDescent="0.25">
      <c r="G691" s="280"/>
      <c r="H691" s="97"/>
    </row>
    <row r="692" spans="7:8" ht="18.75" x14ac:dyDescent="0.25">
      <c r="G692" s="280"/>
      <c r="H692" s="97"/>
    </row>
    <row r="693" spans="7:8" ht="18.75" x14ac:dyDescent="0.25">
      <c r="G693" s="280"/>
      <c r="H693" s="97"/>
    </row>
    <row r="694" spans="7:8" ht="18.75" x14ac:dyDescent="0.25">
      <c r="G694" s="280"/>
      <c r="H694" s="97"/>
    </row>
    <row r="695" spans="7:8" ht="18.75" x14ac:dyDescent="0.25">
      <c r="G695" s="280"/>
      <c r="H695" s="97"/>
    </row>
    <row r="696" spans="7:8" ht="18.75" x14ac:dyDescent="0.25">
      <c r="G696" s="280"/>
      <c r="H696" s="97"/>
    </row>
    <row r="697" spans="7:8" ht="18.75" x14ac:dyDescent="0.25">
      <c r="G697" s="280"/>
      <c r="H697" s="97"/>
    </row>
    <row r="698" spans="7:8" ht="18.75" x14ac:dyDescent="0.25">
      <c r="G698" s="280"/>
      <c r="H698" s="97"/>
    </row>
    <row r="699" spans="7:8" ht="18.75" x14ac:dyDescent="0.25">
      <c r="G699" s="280"/>
      <c r="H699" s="97"/>
    </row>
    <row r="700" spans="7:8" ht="18.75" x14ac:dyDescent="0.25">
      <c r="G700" s="280"/>
      <c r="H700" s="97"/>
    </row>
    <row r="701" spans="7:8" ht="18.75" x14ac:dyDescent="0.25">
      <c r="G701" s="280"/>
      <c r="H701" s="97"/>
    </row>
    <row r="702" spans="7:8" ht="18.75" x14ac:dyDescent="0.25">
      <c r="G702" s="280"/>
      <c r="H702" s="97"/>
    </row>
    <row r="703" spans="7:8" ht="18.75" x14ac:dyDescent="0.25">
      <c r="G703" s="280"/>
      <c r="H703" s="97"/>
    </row>
    <row r="704" spans="7:8" ht="18.75" x14ac:dyDescent="0.25">
      <c r="G704" s="280"/>
      <c r="H704" s="97"/>
    </row>
    <row r="705" spans="7:8" ht="18.75" x14ac:dyDescent="0.25">
      <c r="G705" s="280"/>
      <c r="H705" s="97"/>
    </row>
    <row r="706" spans="7:8" ht="18.75" x14ac:dyDescent="0.25">
      <c r="G706" s="280"/>
      <c r="H706" s="97"/>
    </row>
    <row r="707" spans="7:8" ht="18.75" x14ac:dyDescent="0.25">
      <c r="G707" s="280"/>
      <c r="H707" s="97"/>
    </row>
    <row r="708" spans="7:8" ht="18.75" x14ac:dyDescent="0.25">
      <c r="G708" s="280"/>
      <c r="H708" s="97"/>
    </row>
    <row r="709" spans="7:8" x14ac:dyDescent="0.25">
      <c r="G709" s="281"/>
      <c r="H709" s="97"/>
    </row>
    <row r="710" spans="7:8" x14ac:dyDescent="0.25">
      <c r="G710" s="281"/>
      <c r="H710" s="97"/>
    </row>
    <row r="711" spans="7:8" x14ac:dyDescent="0.25">
      <c r="G711" s="281"/>
      <c r="H711" s="97"/>
    </row>
    <row r="712" spans="7:8" x14ac:dyDescent="0.25">
      <c r="G712" s="281"/>
      <c r="H712" s="97"/>
    </row>
    <row r="713" spans="7:8" x14ac:dyDescent="0.25">
      <c r="G713" s="281"/>
      <c r="H713" s="97"/>
    </row>
    <row r="714" spans="7:8" x14ac:dyDescent="0.25">
      <c r="G714" s="281"/>
      <c r="H714" s="97"/>
    </row>
    <row r="715" spans="7:8" x14ac:dyDescent="0.25">
      <c r="G715" s="281"/>
      <c r="H715" s="97"/>
    </row>
    <row r="716" spans="7:8" x14ac:dyDescent="0.25">
      <c r="G716" s="281"/>
      <c r="H716" s="97"/>
    </row>
    <row r="717" spans="7:8" x14ac:dyDescent="0.25">
      <c r="G717" s="281"/>
      <c r="H717" s="97"/>
    </row>
    <row r="718" spans="7:8" x14ac:dyDescent="0.25">
      <c r="G718" s="281"/>
      <c r="H718" s="97"/>
    </row>
    <row r="719" spans="7:8" x14ac:dyDescent="0.25">
      <c r="G719" s="281"/>
      <c r="H719" s="97"/>
    </row>
    <row r="720" spans="7:8" x14ac:dyDescent="0.25">
      <c r="G720" s="281"/>
      <c r="H720" s="97"/>
    </row>
    <row r="721" spans="7:8" x14ac:dyDescent="0.25">
      <c r="G721" s="281"/>
      <c r="H721" s="97"/>
    </row>
    <row r="722" spans="7:8" x14ac:dyDescent="0.25">
      <c r="G722" s="281"/>
      <c r="H722" s="97"/>
    </row>
    <row r="723" spans="7:8" x14ac:dyDescent="0.25">
      <c r="G723" s="281"/>
      <c r="H723" s="97"/>
    </row>
    <row r="724" spans="7:8" x14ac:dyDescent="0.25">
      <c r="G724" s="281"/>
      <c r="H724" s="97"/>
    </row>
    <row r="725" spans="7:8" x14ac:dyDescent="0.25">
      <c r="G725" s="281"/>
      <c r="H725" s="97"/>
    </row>
    <row r="726" spans="7:8" x14ac:dyDescent="0.25">
      <c r="G726" s="281"/>
      <c r="H726" s="97"/>
    </row>
    <row r="727" spans="7:8" x14ac:dyDescent="0.25">
      <c r="G727" s="281"/>
      <c r="H727" s="97"/>
    </row>
    <row r="728" spans="7:8" x14ac:dyDescent="0.25">
      <c r="G728" s="281"/>
      <c r="H728" s="97"/>
    </row>
    <row r="729" spans="7:8" x14ac:dyDescent="0.25">
      <c r="G729" s="281"/>
      <c r="H729" s="97"/>
    </row>
    <row r="730" spans="7:8" x14ac:dyDescent="0.25">
      <c r="G730" s="281"/>
      <c r="H730" s="97"/>
    </row>
    <row r="731" spans="7:8" x14ac:dyDescent="0.25">
      <c r="G731" s="281"/>
      <c r="H731" s="97"/>
    </row>
    <row r="732" spans="7:8" x14ac:dyDescent="0.25">
      <c r="G732" s="281"/>
      <c r="H732" s="97"/>
    </row>
    <row r="733" spans="7:8" x14ac:dyDescent="0.25">
      <c r="G733" s="281"/>
      <c r="H733" s="97"/>
    </row>
    <row r="734" spans="7:8" x14ac:dyDescent="0.25">
      <c r="G734" s="281"/>
      <c r="H734" s="97"/>
    </row>
    <row r="735" spans="7:8" x14ac:dyDescent="0.25">
      <c r="G735" s="281"/>
      <c r="H735" s="97"/>
    </row>
    <row r="736" spans="7:8" x14ac:dyDescent="0.25">
      <c r="G736" s="281"/>
      <c r="H736" s="97"/>
    </row>
    <row r="737" spans="7:8" x14ac:dyDescent="0.25">
      <c r="G737" s="281"/>
      <c r="H737" s="97"/>
    </row>
    <row r="738" spans="7:8" x14ac:dyDescent="0.25">
      <c r="G738" s="281"/>
      <c r="H738" s="97"/>
    </row>
    <row r="739" spans="7:8" x14ac:dyDescent="0.25">
      <c r="G739" s="281"/>
      <c r="H739" s="97"/>
    </row>
    <row r="740" spans="7:8" x14ac:dyDescent="0.25">
      <c r="G740" s="281"/>
      <c r="H740" s="97"/>
    </row>
    <row r="741" spans="7:8" x14ac:dyDescent="0.25">
      <c r="G741" s="281"/>
      <c r="H741" s="97"/>
    </row>
    <row r="742" spans="7:8" x14ac:dyDescent="0.25">
      <c r="G742" s="281"/>
      <c r="H742" s="97"/>
    </row>
    <row r="743" spans="7:8" x14ac:dyDescent="0.25">
      <c r="G743" s="281"/>
      <c r="H743" s="97"/>
    </row>
    <row r="744" spans="7:8" x14ac:dyDescent="0.25">
      <c r="G744" s="281"/>
      <c r="H744" s="97"/>
    </row>
    <row r="745" spans="7:8" x14ac:dyDescent="0.25">
      <c r="G745" s="281"/>
      <c r="H745" s="97"/>
    </row>
    <row r="746" spans="7:8" x14ac:dyDescent="0.25">
      <c r="G746" s="281"/>
      <c r="H746" s="97"/>
    </row>
    <row r="747" spans="7:8" x14ac:dyDescent="0.25">
      <c r="G747" s="281"/>
      <c r="H747" s="97"/>
    </row>
    <row r="748" spans="7:8" x14ac:dyDescent="0.25">
      <c r="G748" s="281"/>
      <c r="H748" s="97"/>
    </row>
    <row r="749" spans="7:8" x14ac:dyDescent="0.25">
      <c r="G749" s="281"/>
      <c r="H749" s="97"/>
    </row>
    <row r="750" spans="7:8" x14ac:dyDescent="0.25">
      <c r="G750" s="281"/>
      <c r="H750" s="97"/>
    </row>
    <row r="751" spans="7:8" x14ac:dyDescent="0.25">
      <c r="G751" s="281"/>
      <c r="H751" s="97"/>
    </row>
    <row r="752" spans="7:8" x14ac:dyDescent="0.25">
      <c r="G752" s="281"/>
      <c r="H752" s="97"/>
    </row>
    <row r="753" spans="7:8" x14ac:dyDescent="0.25">
      <c r="G753" s="281"/>
      <c r="H753" s="97"/>
    </row>
    <row r="754" spans="7:8" x14ac:dyDescent="0.25">
      <c r="G754" s="281"/>
      <c r="H754" s="97"/>
    </row>
    <row r="755" spans="7:8" x14ac:dyDescent="0.25">
      <c r="G755" s="281"/>
      <c r="H755" s="97"/>
    </row>
    <row r="756" spans="7:8" x14ac:dyDescent="0.25">
      <c r="G756" s="281"/>
      <c r="H756" s="97"/>
    </row>
    <row r="757" spans="7:8" x14ac:dyDescent="0.25">
      <c r="G757" s="281"/>
      <c r="H757" s="97"/>
    </row>
    <row r="758" spans="7:8" x14ac:dyDescent="0.25">
      <c r="G758" s="281"/>
      <c r="H758" s="97"/>
    </row>
    <row r="759" spans="7:8" x14ac:dyDescent="0.25">
      <c r="G759" s="281"/>
      <c r="H759" s="97"/>
    </row>
    <row r="760" spans="7:8" x14ac:dyDescent="0.25">
      <c r="G760" s="281"/>
      <c r="H760" s="97"/>
    </row>
    <row r="761" spans="7:8" x14ac:dyDescent="0.25">
      <c r="G761" s="281"/>
      <c r="H761" s="97"/>
    </row>
    <row r="762" spans="7:8" x14ac:dyDescent="0.25">
      <c r="G762" s="281"/>
      <c r="H762" s="97"/>
    </row>
    <row r="763" spans="7:8" x14ac:dyDescent="0.25">
      <c r="G763" s="281"/>
      <c r="H763" s="97"/>
    </row>
    <row r="764" spans="7:8" x14ac:dyDescent="0.25">
      <c r="G764" s="281"/>
      <c r="H764" s="97"/>
    </row>
    <row r="765" spans="7:8" x14ac:dyDescent="0.25">
      <c r="G765" s="281"/>
      <c r="H765" s="97"/>
    </row>
    <row r="766" spans="7:8" x14ac:dyDescent="0.25">
      <c r="G766" s="281"/>
      <c r="H766" s="97"/>
    </row>
    <row r="767" spans="7:8" x14ac:dyDescent="0.25">
      <c r="G767" s="281"/>
      <c r="H767" s="97"/>
    </row>
    <row r="768" spans="7:8" x14ac:dyDescent="0.25">
      <c r="G768" s="281"/>
      <c r="H768" s="97"/>
    </row>
    <row r="769" spans="7:8" x14ac:dyDescent="0.25">
      <c r="G769" s="281"/>
      <c r="H769" s="97"/>
    </row>
    <row r="770" spans="7:8" x14ac:dyDescent="0.25">
      <c r="G770" s="281"/>
      <c r="H770" s="97"/>
    </row>
    <row r="771" spans="7:8" x14ac:dyDescent="0.25">
      <c r="G771" s="281"/>
      <c r="H771" s="97"/>
    </row>
    <row r="772" spans="7:8" x14ac:dyDescent="0.25">
      <c r="G772" s="281"/>
      <c r="H772" s="97"/>
    </row>
    <row r="773" spans="7:8" x14ac:dyDescent="0.25">
      <c r="G773" s="281"/>
      <c r="H773" s="97"/>
    </row>
    <row r="774" spans="7:8" x14ac:dyDescent="0.25">
      <c r="G774" s="281"/>
      <c r="H774" s="97"/>
    </row>
    <row r="775" spans="7:8" x14ac:dyDescent="0.25">
      <c r="G775" s="281"/>
      <c r="H775" s="97"/>
    </row>
    <row r="776" spans="7:8" x14ac:dyDescent="0.25">
      <c r="G776" s="281"/>
      <c r="H776" s="97"/>
    </row>
    <row r="777" spans="7:8" x14ac:dyDescent="0.25">
      <c r="G777" s="281"/>
      <c r="H777" s="97"/>
    </row>
    <row r="778" spans="7:8" x14ac:dyDescent="0.25">
      <c r="G778" s="281"/>
      <c r="H778" s="97"/>
    </row>
    <row r="779" spans="7:8" x14ac:dyDescent="0.25">
      <c r="G779" s="281"/>
      <c r="H779" s="97"/>
    </row>
    <row r="780" spans="7:8" x14ac:dyDescent="0.25">
      <c r="G780" s="281"/>
      <c r="H780" s="97"/>
    </row>
    <row r="781" spans="7:8" x14ac:dyDescent="0.25">
      <c r="G781" s="281"/>
      <c r="H781" s="97"/>
    </row>
    <row r="782" spans="7:8" x14ac:dyDescent="0.25">
      <c r="G782" s="281"/>
      <c r="H782" s="97"/>
    </row>
    <row r="783" spans="7:8" x14ac:dyDescent="0.25">
      <c r="G783" s="281"/>
      <c r="H783" s="97"/>
    </row>
    <row r="784" spans="7:8" x14ac:dyDescent="0.25">
      <c r="G784" s="281"/>
      <c r="H784" s="97"/>
    </row>
    <row r="785" spans="7:8" x14ac:dyDescent="0.25">
      <c r="G785" s="281"/>
      <c r="H785" s="97"/>
    </row>
    <row r="786" spans="7:8" x14ac:dyDescent="0.25">
      <c r="G786" s="281"/>
      <c r="H786" s="97"/>
    </row>
    <row r="787" spans="7:8" x14ac:dyDescent="0.25">
      <c r="G787" s="281"/>
      <c r="H787" s="97"/>
    </row>
    <row r="788" spans="7:8" x14ac:dyDescent="0.25">
      <c r="G788" s="281"/>
      <c r="H788" s="97"/>
    </row>
    <row r="789" spans="7:8" x14ac:dyDescent="0.25">
      <c r="G789" s="281"/>
      <c r="H789" s="97"/>
    </row>
    <row r="790" spans="7:8" x14ac:dyDescent="0.25">
      <c r="G790" s="281"/>
      <c r="H790" s="97"/>
    </row>
    <row r="791" spans="7:8" x14ac:dyDescent="0.25">
      <c r="G791" s="281"/>
      <c r="H791" s="97"/>
    </row>
    <row r="792" spans="7:8" x14ac:dyDescent="0.25">
      <c r="G792" s="281"/>
      <c r="H792" s="97"/>
    </row>
    <row r="793" spans="7:8" x14ac:dyDescent="0.25">
      <c r="G793" s="281"/>
      <c r="H793" s="97"/>
    </row>
    <row r="794" spans="7:8" x14ac:dyDescent="0.25">
      <c r="G794" s="281"/>
      <c r="H794" s="97"/>
    </row>
    <row r="795" spans="7:8" x14ac:dyDescent="0.25">
      <c r="G795" s="281"/>
      <c r="H795" s="97"/>
    </row>
    <row r="796" spans="7:8" x14ac:dyDescent="0.25">
      <c r="G796" s="281"/>
      <c r="H796" s="97"/>
    </row>
    <row r="797" spans="7:8" x14ac:dyDescent="0.25">
      <c r="G797" s="281"/>
      <c r="H797" s="97"/>
    </row>
    <row r="798" spans="7:8" x14ac:dyDescent="0.25">
      <c r="G798" s="281"/>
      <c r="H798" s="97"/>
    </row>
    <row r="799" spans="7:8" x14ac:dyDescent="0.25">
      <c r="G799" s="281"/>
      <c r="H799" s="97"/>
    </row>
    <row r="800" spans="7:8" x14ac:dyDescent="0.25">
      <c r="G800" s="281"/>
      <c r="H800" s="97"/>
    </row>
    <row r="801" spans="7:8" x14ac:dyDescent="0.25">
      <c r="G801" s="281"/>
      <c r="H801" s="97"/>
    </row>
    <row r="802" spans="7:8" x14ac:dyDescent="0.25">
      <c r="G802" s="281"/>
      <c r="H802" s="97"/>
    </row>
    <row r="803" spans="7:8" x14ac:dyDescent="0.25">
      <c r="G803" s="281"/>
      <c r="H803" s="97"/>
    </row>
    <row r="804" spans="7:8" x14ac:dyDescent="0.25">
      <c r="G804" s="281"/>
      <c r="H804" s="97"/>
    </row>
    <row r="805" spans="7:8" x14ac:dyDescent="0.25">
      <c r="G805" s="281"/>
      <c r="H805" s="97"/>
    </row>
    <row r="806" spans="7:8" x14ac:dyDescent="0.25">
      <c r="G806" s="281"/>
      <c r="H806" s="97"/>
    </row>
    <row r="807" spans="7:8" x14ac:dyDescent="0.25">
      <c r="G807" s="281"/>
      <c r="H807" s="97"/>
    </row>
    <row r="808" spans="7:8" x14ac:dyDescent="0.25">
      <c r="G808" s="281"/>
      <c r="H808" s="97"/>
    </row>
    <row r="809" spans="7:8" x14ac:dyDescent="0.25">
      <c r="G809" s="281"/>
      <c r="H809" s="97"/>
    </row>
    <row r="810" spans="7:8" x14ac:dyDescent="0.25">
      <c r="G810" s="281"/>
      <c r="H810" s="97"/>
    </row>
    <row r="811" spans="7:8" x14ac:dyDescent="0.25">
      <c r="G811" s="281"/>
      <c r="H811" s="97"/>
    </row>
    <row r="812" spans="7:8" x14ac:dyDescent="0.25">
      <c r="G812" s="281"/>
      <c r="H812" s="97"/>
    </row>
    <row r="813" spans="7:8" x14ac:dyDescent="0.25">
      <c r="G813" s="281"/>
      <c r="H813" s="97"/>
    </row>
    <row r="814" spans="7:8" x14ac:dyDescent="0.25">
      <c r="G814" s="281"/>
      <c r="H814" s="97"/>
    </row>
    <row r="815" spans="7:8" x14ac:dyDescent="0.25">
      <c r="G815" s="281"/>
      <c r="H815" s="97"/>
    </row>
    <row r="816" spans="7:8" x14ac:dyDescent="0.25">
      <c r="G816" s="281"/>
      <c r="H816" s="97"/>
    </row>
    <row r="817" spans="7:8" x14ac:dyDescent="0.25">
      <c r="G817" s="281"/>
      <c r="H817" s="97"/>
    </row>
    <row r="818" spans="7:8" x14ac:dyDescent="0.25">
      <c r="G818" s="281"/>
      <c r="H818" s="97"/>
    </row>
    <row r="819" spans="7:8" x14ac:dyDescent="0.25">
      <c r="G819" s="281"/>
      <c r="H819" s="97"/>
    </row>
    <row r="820" spans="7:8" x14ac:dyDescent="0.25">
      <c r="G820" s="281"/>
      <c r="H820" s="97"/>
    </row>
    <row r="821" spans="7:8" x14ac:dyDescent="0.25">
      <c r="G821" s="281"/>
      <c r="H821" s="97"/>
    </row>
    <row r="822" spans="7:8" x14ac:dyDescent="0.25">
      <c r="G822" s="281"/>
      <c r="H822" s="97"/>
    </row>
    <row r="823" spans="7:8" x14ac:dyDescent="0.25">
      <c r="G823" s="281"/>
      <c r="H823" s="97"/>
    </row>
    <row r="824" spans="7:8" x14ac:dyDescent="0.25">
      <c r="G824" s="281"/>
      <c r="H824" s="97"/>
    </row>
    <row r="825" spans="7:8" x14ac:dyDescent="0.25">
      <c r="G825" s="281"/>
      <c r="H825" s="97"/>
    </row>
    <row r="826" spans="7:8" x14ac:dyDescent="0.25">
      <c r="G826" s="281"/>
      <c r="H826" s="97"/>
    </row>
    <row r="827" spans="7:8" x14ac:dyDescent="0.25">
      <c r="G827" s="281"/>
      <c r="H827" s="97"/>
    </row>
    <row r="828" spans="7:8" x14ac:dyDescent="0.25">
      <c r="G828" s="281"/>
      <c r="H828" s="97"/>
    </row>
    <row r="829" spans="7:8" x14ac:dyDescent="0.25">
      <c r="G829" s="281"/>
      <c r="H829" s="97"/>
    </row>
    <row r="830" spans="7:8" x14ac:dyDescent="0.25">
      <c r="G830" s="281"/>
      <c r="H830" s="97"/>
    </row>
    <row r="831" spans="7:8" x14ac:dyDescent="0.25">
      <c r="G831" s="281"/>
      <c r="H831" s="97"/>
    </row>
    <row r="832" spans="7:8" x14ac:dyDescent="0.25">
      <c r="G832" s="281"/>
      <c r="H832" s="97"/>
    </row>
    <row r="833" spans="7:8" x14ac:dyDescent="0.25">
      <c r="G833" s="281"/>
      <c r="H833" s="97"/>
    </row>
    <row r="834" spans="7:8" x14ac:dyDescent="0.25">
      <c r="G834" s="281"/>
      <c r="H834" s="97"/>
    </row>
    <row r="835" spans="7:8" x14ac:dyDescent="0.25">
      <c r="G835" s="281"/>
      <c r="H835" s="97"/>
    </row>
    <row r="836" spans="7:8" x14ac:dyDescent="0.25">
      <c r="G836" s="281"/>
      <c r="H836" s="97"/>
    </row>
    <row r="837" spans="7:8" x14ac:dyDescent="0.25">
      <c r="G837" s="281"/>
      <c r="H837" s="97"/>
    </row>
    <row r="838" spans="7:8" x14ac:dyDescent="0.25">
      <c r="G838" s="281"/>
      <c r="H838" s="97"/>
    </row>
    <row r="839" spans="7:8" x14ac:dyDescent="0.25">
      <c r="G839" s="281"/>
      <c r="H839" s="97"/>
    </row>
    <row r="840" spans="7:8" x14ac:dyDescent="0.25">
      <c r="G840" s="281"/>
      <c r="H840" s="97"/>
    </row>
    <row r="841" spans="7:8" x14ac:dyDescent="0.25">
      <c r="G841" s="281"/>
      <c r="H841" s="97"/>
    </row>
    <row r="842" spans="7:8" x14ac:dyDescent="0.25">
      <c r="G842" s="281"/>
      <c r="H842" s="97"/>
    </row>
    <row r="843" spans="7:8" x14ac:dyDescent="0.25">
      <c r="G843" s="281"/>
      <c r="H843" s="97"/>
    </row>
    <row r="844" spans="7:8" x14ac:dyDescent="0.25">
      <c r="G844" s="281"/>
      <c r="H844" s="97"/>
    </row>
    <row r="845" spans="7:8" x14ac:dyDescent="0.25">
      <c r="G845" s="281"/>
      <c r="H845" s="97"/>
    </row>
    <row r="846" spans="7:8" x14ac:dyDescent="0.25">
      <c r="G846" s="281"/>
      <c r="H846" s="97"/>
    </row>
    <row r="847" spans="7:8" x14ac:dyDescent="0.25">
      <c r="G847" s="281"/>
      <c r="H847" s="97"/>
    </row>
    <row r="848" spans="7:8" x14ac:dyDescent="0.25">
      <c r="G848" s="281"/>
      <c r="H848" s="97"/>
    </row>
    <row r="849" spans="7:8" x14ac:dyDescent="0.25">
      <c r="G849" s="281"/>
      <c r="H849" s="97"/>
    </row>
    <row r="850" spans="7:8" x14ac:dyDescent="0.25">
      <c r="G850" s="281"/>
      <c r="H850" s="97"/>
    </row>
    <row r="851" spans="7:8" x14ac:dyDescent="0.25">
      <c r="G851" s="281"/>
      <c r="H851" s="97"/>
    </row>
    <row r="852" spans="7:8" x14ac:dyDescent="0.25">
      <c r="G852" s="281"/>
      <c r="H852" s="97"/>
    </row>
    <row r="853" spans="7:8" x14ac:dyDescent="0.25">
      <c r="G853" s="281"/>
      <c r="H853" s="97"/>
    </row>
    <row r="854" spans="7:8" x14ac:dyDescent="0.25">
      <c r="G854" s="281"/>
      <c r="H854" s="97"/>
    </row>
    <row r="855" spans="7:8" x14ac:dyDescent="0.25">
      <c r="G855" s="281"/>
      <c r="H855" s="97"/>
    </row>
    <row r="856" spans="7:8" x14ac:dyDescent="0.25">
      <c r="G856" s="281"/>
      <c r="H856" s="97"/>
    </row>
    <row r="857" spans="7:8" x14ac:dyDescent="0.25">
      <c r="G857" s="281"/>
      <c r="H857" s="97"/>
    </row>
    <row r="858" spans="7:8" x14ac:dyDescent="0.25">
      <c r="G858" s="281"/>
      <c r="H858" s="97"/>
    </row>
    <row r="859" spans="7:8" x14ac:dyDescent="0.25">
      <c r="G859" s="281"/>
      <c r="H859" s="97"/>
    </row>
    <row r="860" spans="7:8" x14ac:dyDescent="0.25">
      <c r="G860" s="281"/>
      <c r="H860" s="97"/>
    </row>
    <row r="861" spans="7:8" x14ac:dyDescent="0.25">
      <c r="G861" s="281"/>
      <c r="H861" s="97"/>
    </row>
    <row r="862" spans="7:8" x14ac:dyDescent="0.25">
      <c r="G862" s="281"/>
      <c r="H862" s="97"/>
    </row>
    <row r="863" spans="7:8" x14ac:dyDescent="0.25">
      <c r="G863" s="281"/>
      <c r="H863" s="97"/>
    </row>
    <row r="864" spans="7:8" x14ac:dyDescent="0.25">
      <c r="G864" s="281"/>
      <c r="H864" s="97"/>
    </row>
    <row r="865" spans="7:8" x14ac:dyDescent="0.25">
      <c r="G865" s="281"/>
      <c r="H865" s="97"/>
    </row>
    <row r="866" spans="7:8" x14ac:dyDescent="0.25">
      <c r="G866" s="281"/>
      <c r="H866" s="97"/>
    </row>
    <row r="867" spans="7:8" x14ac:dyDescent="0.25">
      <c r="G867" s="281"/>
      <c r="H867" s="97"/>
    </row>
    <row r="868" spans="7:8" x14ac:dyDescent="0.25">
      <c r="G868" s="281"/>
      <c r="H868" s="97"/>
    </row>
    <row r="869" spans="7:8" x14ac:dyDescent="0.25">
      <c r="G869" s="281"/>
      <c r="H869" s="97"/>
    </row>
    <row r="870" spans="7:8" x14ac:dyDescent="0.25">
      <c r="G870" s="281"/>
      <c r="H870" s="97"/>
    </row>
    <row r="871" spans="7:8" x14ac:dyDescent="0.25">
      <c r="G871" s="281"/>
      <c r="H871" s="97"/>
    </row>
    <row r="872" spans="7:8" x14ac:dyDescent="0.25">
      <c r="G872" s="281"/>
      <c r="H872" s="97"/>
    </row>
    <row r="873" spans="7:8" x14ac:dyDescent="0.25">
      <c r="G873" s="281"/>
      <c r="H873" s="97"/>
    </row>
    <row r="874" spans="7:8" x14ac:dyDescent="0.25">
      <c r="G874" s="281"/>
      <c r="H874" s="97"/>
    </row>
    <row r="875" spans="7:8" x14ac:dyDescent="0.25">
      <c r="G875" s="281"/>
      <c r="H875" s="97"/>
    </row>
    <row r="876" spans="7:8" x14ac:dyDescent="0.25">
      <c r="G876" s="281"/>
      <c r="H876" s="97"/>
    </row>
    <row r="877" spans="7:8" x14ac:dyDescent="0.25">
      <c r="G877" s="281"/>
      <c r="H877" s="97"/>
    </row>
    <row r="878" spans="7:8" x14ac:dyDescent="0.25">
      <c r="G878" s="281"/>
      <c r="H878" s="97"/>
    </row>
    <row r="879" spans="7:8" x14ac:dyDescent="0.25">
      <c r="G879" s="281"/>
      <c r="H879" s="97"/>
    </row>
    <row r="880" spans="7:8" x14ac:dyDescent="0.25">
      <c r="G880" s="281"/>
      <c r="H880" s="97"/>
    </row>
    <row r="881" spans="7:8" x14ac:dyDescent="0.25">
      <c r="G881" s="281"/>
      <c r="H881" s="97"/>
    </row>
    <row r="882" spans="7:8" x14ac:dyDescent="0.25">
      <c r="G882" s="281"/>
      <c r="H882" s="97"/>
    </row>
    <row r="883" spans="7:8" x14ac:dyDescent="0.25">
      <c r="G883" s="281"/>
      <c r="H883" s="97"/>
    </row>
    <row r="884" spans="7:8" x14ac:dyDescent="0.25">
      <c r="G884" s="281"/>
      <c r="H884" s="97"/>
    </row>
    <row r="885" spans="7:8" x14ac:dyDescent="0.25">
      <c r="G885" s="281"/>
      <c r="H885" s="97"/>
    </row>
    <row r="886" spans="7:8" x14ac:dyDescent="0.25">
      <c r="G886" s="281"/>
      <c r="H886" s="97"/>
    </row>
    <row r="887" spans="7:8" x14ac:dyDescent="0.25">
      <c r="G887" s="281"/>
      <c r="H887" s="97"/>
    </row>
    <row r="888" spans="7:8" x14ac:dyDescent="0.25">
      <c r="G888" s="281"/>
      <c r="H888" s="97"/>
    </row>
    <row r="889" spans="7:8" x14ac:dyDescent="0.25">
      <c r="G889" s="281"/>
      <c r="H889" s="97"/>
    </row>
    <row r="890" spans="7:8" x14ac:dyDescent="0.25">
      <c r="G890" s="281"/>
      <c r="H890" s="97"/>
    </row>
    <row r="891" spans="7:8" x14ac:dyDescent="0.25">
      <c r="G891" s="281"/>
      <c r="H891" s="97"/>
    </row>
    <row r="892" spans="7:8" x14ac:dyDescent="0.25">
      <c r="G892" s="281"/>
      <c r="H892" s="97"/>
    </row>
    <row r="893" spans="7:8" x14ac:dyDescent="0.25">
      <c r="G893" s="281"/>
      <c r="H893" s="97"/>
    </row>
    <row r="894" spans="7:8" x14ac:dyDescent="0.25">
      <c r="G894" s="281"/>
      <c r="H894" s="97"/>
    </row>
    <row r="895" spans="7:8" x14ac:dyDescent="0.25">
      <c r="G895" s="281"/>
      <c r="H895" s="97"/>
    </row>
    <row r="896" spans="7:8" x14ac:dyDescent="0.25">
      <c r="G896" s="281"/>
      <c r="H896" s="97"/>
    </row>
    <row r="897" spans="7:8" x14ac:dyDescent="0.25">
      <c r="G897" s="281"/>
      <c r="H897" s="97"/>
    </row>
    <row r="898" spans="7:8" x14ac:dyDescent="0.25">
      <c r="G898" s="281"/>
      <c r="H898" s="97"/>
    </row>
    <row r="899" spans="7:8" x14ac:dyDescent="0.25">
      <c r="G899" s="281"/>
      <c r="H899" s="97"/>
    </row>
    <row r="900" spans="7:8" x14ac:dyDescent="0.25">
      <c r="G900" s="281"/>
      <c r="H900" s="97"/>
    </row>
    <row r="901" spans="7:8" x14ac:dyDescent="0.25">
      <c r="G901" s="281"/>
      <c r="H901" s="97"/>
    </row>
    <row r="902" spans="7:8" x14ac:dyDescent="0.25">
      <c r="G902" s="281"/>
      <c r="H902" s="97"/>
    </row>
    <row r="903" spans="7:8" x14ac:dyDescent="0.25">
      <c r="G903" s="281"/>
      <c r="H903" s="97"/>
    </row>
    <row r="904" spans="7:8" x14ac:dyDescent="0.25">
      <c r="G904" s="281"/>
      <c r="H904" s="97"/>
    </row>
    <row r="905" spans="7:8" x14ac:dyDescent="0.25">
      <c r="G905" s="281"/>
      <c r="H905" s="97"/>
    </row>
    <row r="906" spans="7:8" x14ac:dyDescent="0.25">
      <c r="G906" s="281"/>
      <c r="H906" s="97"/>
    </row>
    <row r="907" spans="7:8" x14ac:dyDescent="0.25">
      <c r="G907" s="281"/>
      <c r="H907" s="97"/>
    </row>
    <row r="908" spans="7:8" x14ac:dyDescent="0.25">
      <c r="G908" s="281"/>
      <c r="H908" s="97"/>
    </row>
    <row r="909" spans="7:8" x14ac:dyDescent="0.25">
      <c r="G909" s="281"/>
      <c r="H909" s="97"/>
    </row>
    <row r="910" spans="7:8" x14ac:dyDescent="0.25">
      <c r="G910" s="281"/>
      <c r="H910" s="97"/>
    </row>
  </sheetData>
  <autoFilter ref="A6:M635"/>
  <mergeCells count="11">
    <mergeCell ref="A644:D644"/>
    <mergeCell ref="J644:L644"/>
    <mergeCell ref="A7:B7"/>
    <mergeCell ref="A1:L1"/>
    <mergeCell ref="A3:A5"/>
    <mergeCell ref="B3:B5"/>
    <mergeCell ref="C3:L3"/>
    <mergeCell ref="E4:F4"/>
    <mergeCell ref="G4:H4"/>
    <mergeCell ref="I4:J4"/>
    <mergeCell ref="K4:L4"/>
  </mergeCells>
  <printOptions horizontalCentered="1"/>
  <pageMargins left="0.19685039370078741" right="0.19685039370078741" top="1.1811023622047245" bottom="0.59055118110236227" header="0.70866141732283472" footer="0.31496062992125984"/>
  <pageSetup paperSize="9" scale="55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opLeftCell="C1" zoomScaleNormal="100" workbookViewId="0">
      <selection activeCell="J19" sqref="J19"/>
    </sheetView>
  </sheetViews>
  <sheetFormatPr defaultRowHeight="15" x14ac:dyDescent="0.25"/>
  <cols>
    <col min="1" max="1" width="7.7109375" customWidth="1"/>
    <col min="2" max="2" width="50.28515625" customWidth="1"/>
    <col min="3" max="3" width="18.28515625" customWidth="1"/>
    <col min="4" max="4" width="27.28515625" customWidth="1"/>
    <col min="5" max="5" width="9.28515625" bestFit="1" customWidth="1"/>
    <col min="6" max="6" width="14.28515625" bestFit="1" customWidth="1"/>
    <col min="7" max="7" width="9.28515625" bestFit="1" customWidth="1"/>
    <col min="8" max="8" width="15" customWidth="1"/>
    <col min="9" max="9" width="11.28515625" bestFit="1" customWidth="1"/>
    <col min="10" max="10" width="15.140625" customWidth="1"/>
    <col min="11" max="11" width="9.28515625" bestFit="1" customWidth="1"/>
    <col min="12" max="12" width="14.28515625" bestFit="1" customWidth="1"/>
  </cols>
  <sheetData>
    <row r="1" spans="1:12" ht="60" customHeight="1" x14ac:dyDescent="0.25">
      <c r="A1" s="543" t="s">
        <v>17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</row>
    <row r="2" spans="1:12" ht="15.7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customHeight="1" x14ac:dyDescent="0.25">
      <c r="A3" s="544" t="s">
        <v>1</v>
      </c>
      <c r="B3" s="544" t="s">
        <v>2</v>
      </c>
      <c r="C3" s="547" t="s">
        <v>12</v>
      </c>
      <c r="D3" s="548"/>
      <c r="E3" s="548"/>
      <c r="F3" s="548"/>
      <c r="G3" s="548"/>
      <c r="H3" s="548"/>
      <c r="I3" s="548"/>
      <c r="J3" s="548"/>
      <c r="K3" s="548"/>
      <c r="L3" s="549"/>
    </row>
    <row r="4" spans="1:12" ht="102" customHeight="1" x14ac:dyDescent="0.25">
      <c r="A4" s="545"/>
      <c r="B4" s="545"/>
      <c r="C4" s="2" t="s">
        <v>13</v>
      </c>
      <c r="D4" s="41" t="s">
        <v>754</v>
      </c>
      <c r="E4" s="542" t="s">
        <v>755</v>
      </c>
      <c r="F4" s="542"/>
      <c r="G4" s="542" t="s">
        <v>756</v>
      </c>
      <c r="H4" s="542"/>
      <c r="I4" s="542" t="s">
        <v>757</v>
      </c>
      <c r="J4" s="542"/>
      <c r="K4" s="542" t="s">
        <v>758</v>
      </c>
      <c r="L4" s="542"/>
    </row>
    <row r="5" spans="1:12" ht="15.75" x14ac:dyDescent="0.25">
      <c r="A5" s="546"/>
      <c r="B5" s="546"/>
      <c r="C5" s="2" t="s">
        <v>10</v>
      </c>
      <c r="D5" s="2" t="s">
        <v>10</v>
      </c>
      <c r="E5" s="2" t="s">
        <v>14</v>
      </c>
      <c r="F5" s="2" t="s">
        <v>10</v>
      </c>
      <c r="G5" s="2" t="s">
        <v>8</v>
      </c>
      <c r="H5" s="2" t="s">
        <v>10</v>
      </c>
      <c r="I5" s="2" t="s">
        <v>8</v>
      </c>
      <c r="J5" s="2" t="s">
        <v>10</v>
      </c>
      <c r="K5" s="2" t="s">
        <v>8</v>
      </c>
      <c r="L5" s="2" t="s">
        <v>10</v>
      </c>
    </row>
    <row r="6" spans="1:12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ht="15" customHeight="1" x14ac:dyDescent="0.25">
      <c r="A7" s="541" t="s">
        <v>15</v>
      </c>
      <c r="B7" s="541"/>
      <c r="C7" s="5">
        <v>1150655498.9000001</v>
      </c>
      <c r="D7" s="5">
        <v>500783419.5</v>
      </c>
      <c r="E7" s="42">
        <v>34</v>
      </c>
      <c r="F7" s="5">
        <v>61200000</v>
      </c>
      <c r="G7" s="42">
        <v>201052</v>
      </c>
      <c r="H7" s="5">
        <v>455142930</v>
      </c>
      <c r="I7" s="5">
        <v>102977.3</v>
      </c>
      <c r="J7" s="5">
        <v>103950269.40000001</v>
      </c>
      <c r="K7" s="5">
        <v>0</v>
      </c>
      <c r="L7" s="5">
        <v>29578880</v>
      </c>
    </row>
    <row r="8" spans="1:12" ht="31.5" x14ac:dyDescent="0.25">
      <c r="A8" s="6" t="s">
        <v>19</v>
      </c>
      <c r="B8" s="43" t="s">
        <v>385</v>
      </c>
      <c r="C8" s="9">
        <v>4315200</v>
      </c>
      <c r="D8" s="44"/>
      <c r="E8" s="7"/>
      <c r="F8" s="3"/>
      <c r="G8" s="8">
        <v>1798</v>
      </c>
      <c r="H8" s="9">
        <v>4315200</v>
      </c>
      <c r="I8" s="45"/>
      <c r="J8" s="44"/>
      <c r="K8" s="44"/>
      <c r="L8" s="44"/>
    </row>
    <row r="9" spans="1:12" ht="15.75" x14ac:dyDescent="0.25">
      <c r="A9" s="10" t="s">
        <v>20</v>
      </c>
      <c r="B9" s="46" t="s">
        <v>386</v>
      </c>
      <c r="C9" s="9">
        <v>722400</v>
      </c>
      <c r="D9" s="44"/>
      <c r="E9" s="11"/>
      <c r="F9" s="3"/>
      <c r="G9" s="8">
        <v>301</v>
      </c>
      <c r="H9" s="9">
        <v>722400</v>
      </c>
      <c r="I9" s="45"/>
      <c r="J9" s="44"/>
      <c r="K9" s="44"/>
      <c r="L9" s="44"/>
    </row>
    <row r="10" spans="1:12" ht="15.75" x14ac:dyDescent="0.25">
      <c r="A10" s="12" t="s">
        <v>21</v>
      </c>
      <c r="B10" s="47" t="s">
        <v>387</v>
      </c>
      <c r="C10" s="9">
        <v>6354660</v>
      </c>
      <c r="D10" s="9">
        <v>6354660</v>
      </c>
      <c r="E10" s="15"/>
      <c r="F10" s="3"/>
      <c r="G10" s="19"/>
      <c r="H10" s="3"/>
      <c r="I10" s="45"/>
      <c r="J10" s="3"/>
      <c r="K10" s="3"/>
      <c r="L10" s="3"/>
    </row>
    <row r="11" spans="1:12" ht="15.75" x14ac:dyDescent="0.25">
      <c r="A11" s="12" t="s">
        <v>22</v>
      </c>
      <c r="B11" s="47" t="s">
        <v>388</v>
      </c>
      <c r="C11" s="9">
        <v>7835880</v>
      </c>
      <c r="D11" s="9">
        <v>7835880</v>
      </c>
      <c r="E11" s="15"/>
      <c r="F11" s="3"/>
      <c r="G11" s="19"/>
      <c r="H11" s="3"/>
      <c r="I11" s="45"/>
      <c r="J11" s="3"/>
      <c r="K11" s="3"/>
      <c r="L11" s="3"/>
    </row>
    <row r="12" spans="1:12" ht="15.75" x14ac:dyDescent="0.25">
      <c r="A12" s="12" t="s">
        <v>23</v>
      </c>
      <c r="B12" s="48" t="s">
        <v>389</v>
      </c>
      <c r="C12" s="9">
        <v>1975545</v>
      </c>
      <c r="D12" s="9">
        <v>1975545</v>
      </c>
      <c r="E12" s="15"/>
      <c r="F12" s="3"/>
      <c r="G12" s="19"/>
      <c r="H12" s="3"/>
      <c r="I12" s="45"/>
      <c r="J12" s="3"/>
      <c r="K12" s="3"/>
      <c r="L12" s="3"/>
    </row>
    <row r="13" spans="1:12" ht="15.75" x14ac:dyDescent="0.25">
      <c r="A13" s="12" t="s">
        <v>24</v>
      </c>
      <c r="B13" s="46" t="s">
        <v>390</v>
      </c>
      <c r="C13" s="9">
        <v>1904640</v>
      </c>
      <c r="D13" s="44"/>
      <c r="E13" s="11"/>
      <c r="F13" s="3"/>
      <c r="G13" s="8">
        <v>793.6</v>
      </c>
      <c r="H13" s="9">
        <v>1904640</v>
      </c>
      <c r="I13" s="45"/>
      <c r="J13" s="44"/>
      <c r="K13" s="44"/>
      <c r="L13" s="44"/>
    </row>
    <row r="14" spans="1:12" ht="15.75" x14ac:dyDescent="0.25">
      <c r="A14" s="12" t="s">
        <v>25</v>
      </c>
      <c r="B14" s="46" t="s">
        <v>391</v>
      </c>
      <c r="C14" s="9">
        <v>1094880</v>
      </c>
      <c r="D14" s="44"/>
      <c r="E14" s="11"/>
      <c r="F14" s="3"/>
      <c r="G14" s="8">
        <v>456.2</v>
      </c>
      <c r="H14" s="9">
        <v>1094880</v>
      </c>
      <c r="I14" s="45"/>
      <c r="J14" s="44"/>
      <c r="K14" s="44"/>
      <c r="L14" s="44"/>
    </row>
    <row r="15" spans="1:12" ht="15.75" x14ac:dyDescent="0.25">
      <c r="A15" s="12" t="s">
        <v>26</v>
      </c>
      <c r="B15" s="49" t="s">
        <v>392</v>
      </c>
      <c r="C15" s="9">
        <v>2138955</v>
      </c>
      <c r="D15" s="9">
        <v>2138955</v>
      </c>
      <c r="E15" s="15"/>
      <c r="F15" s="3"/>
      <c r="G15" s="19"/>
      <c r="H15" s="3"/>
      <c r="I15" s="45"/>
      <c r="J15" s="3"/>
      <c r="K15" s="3"/>
      <c r="L15" s="3"/>
    </row>
    <row r="16" spans="1:12" ht="15.75" x14ac:dyDescent="0.25">
      <c r="A16" s="12" t="s">
        <v>27</v>
      </c>
      <c r="B16" s="47" t="s">
        <v>393</v>
      </c>
      <c r="C16" s="9">
        <v>1135503</v>
      </c>
      <c r="D16" s="44"/>
      <c r="E16" s="15"/>
      <c r="F16" s="3"/>
      <c r="G16" s="19"/>
      <c r="H16" s="44"/>
      <c r="I16" s="45">
        <v>1541</v>
      </c>
      <c r="J16" s="9">
        <v>1135503</v>
      </c>
      <c r="K16" s="44"/>
      <c r="L16" s="44"/>
    </row>
    <row r="17" spans="1:12" ht="15.75" x14ac:dyDescent="0.25">
      <c r="A17" s="12" t="s">
        <v>28</v>
      </c>
      <c r="B17" s="48" t="s">
        <v>394</v>
      </c>
      <c r="C17" s="9">
        <v>802620</v>
      </c>
      <c r="D17" s="9">
        <v>802620</v>
      </c>
      <c r="E17" s="15"/>
      <c r="F17" s="3"/>
      <c r="G17" s="19"/>
      <c r="H17" s="3"/>
      <c r="I17" s="45"/>
      <c r="J17" s="3"/>
      <c r="K17" s="3"/>
      <c r="L17" s="3"/>
    </row>
    <row r="18" spans="1:12" ht="15.75" x14ac:dyDescent="0.25">
      <c r="A18" s="12" t="s">
        <v>29</v>
      </c>
      <c r="B18" s="48" t="s">
        <v>395</v>
      </c>
      <c r="C18" s="9">
        <v>1326450</v>
      </c>
      <c r="D18" s="44"/>
      <c r="E18" s="23"/>
      <c r="F18" s="3"/>
      <c r="G18" s="8">
        <v>884.3</v>
      </c>
      <c r="H18" s="9">
        <v>1326450</v>
      </c>
      <c r="I18" s="45"/>
      <c r="J18" s="44"/>
      <c r="K18" s="44"/>
      <c r="L18" s="44"/>
    </row>
    <row r="19" spans="1:12" ht="15.75" x14ac:dyDescent="0.25">
      <c r="A19" s="12" t="s">
        <v>30</v>
      </c>
      <c r="B19" s="48" t="s">
        <v>396</v>
      </c>
      <c r="C19" s="9">
        <v>1168200</v>
      </c>
      <c r="D19" s="44"/>
      <c r="E19" s="23"/>
      <c r="F19" s="3"/>
      <c r="G19" s="8">
        <v>778.8</v>
      </c>
      <c r="H19" s="9">
        <v>1168200</v>
      </c>
      <c r="I19" s="45"/>
      <c r="J19" s="44"/>
      <c r="K19" s="44"/>
      <c r="L19" s="44"/>
    </row>
    <row r="20" spans="1:12" ht="15.75" x14ac:dyDescent="0.25">
      <c r="A20" s="12" t="s">
        <v>31</v>
      </c>
      <c r="B20" s="48" t="s">
        <v>397</v>
      </c>
      <c r="C20" s="9">
        <v>2419680</v>
      </c>
      <c r="D20" s="44"/>
      <c r="E20" s="23"/>
      <c r="F20" s="3"/>
      <c r="G20" s="8">
        <v>1008.2</v>
      </c>
      <c r="H20" s="9">
        <v>2419680</v>
      </c>
      <c r="I20" s="45"/>
      <c r="J20" s="44"/>
      <c r="K20" s="44"/>
      <c r="L20" s="44"/>
    </row>
    <row r="21" spans="1:12" ht="15.75" x14ac:dyDescent="0.25">
      <c r="A21" s="12" t="s">
        <v>32</v>
      </c>
      <c r="B21" s="48" t="s">
        <v>398</v>
      </c>
      <c r="C21" s="9">
        <v>2377680</v>
      </c>
      <c r="D21" s="44"/>
      <c r="E21" s="23"/>
      <c r="F21" s="3"/>
      <c r="G21" s="8">
        <v>990.7</v>
      </c>
      <c r="H21" s="9">
        <v>2377680</v>
      </c>
      <c r="I21" s="45"/>
      <c r="J21" s="44"/>
      <c r="K21" s="44"/>
      <c r="L21" s="44"/>
    </row>
    <row r="22" spans="1:12" ht="15.75" x14ac:dyDescent="0.25">
      <c r="A22" s="12" t="s">
        <v>33</v>
      </c>
      <c r="B22" s="48" t="s">
        <v>399</v>
      </c>
      <c r="C22" s="9">
        <v>2376960</v>
      </c>
      <c r="D22" s="44"/>
      <c r="E22" s="23"/>
      <c r="F22" s="3"/>
      <c r="G22" s="8">
        <v>990.4</v>
      </c>
      <c r="H22" s="9">
        <v>2376960</v>
      </c>
      <c r="I22" s="45"/>
      <c r="J22" s="44"/>
      <c r="K22" s="44"/>
      <c r="L22" s="44"/>
    </row>
    <row r="23" spans="1:12" ht="15.75" x14ac:dyDescent="0.25">
      <c r="A23" s="12" t="s">
        <v>34</v>
      </c>
      <c r="B23" s="48" t="s">
        <v>400</v>
      </c>
      <c r="C23" s="9">
        <v>1356030</v>
      </c>
      <c r="D23" s="9">
        <v>1356030</v>
      </c>
      <c r="E23" s="23"/>
      <c r="F23" s="3"/>
      <c r="G23" s="31"/>
      <c r="H23" s="3"/>
      <c r="I23" s="45"/>
      <c r="J23" s="3"/>
      <c r="K23" s="3"/>
      <c r="L23" s="3"/>
    </row>
    <row r="24" spans="1:12" ht="15.75" x14ac:dyDescent="0.25">
      <c r="A24" s="12" t="s">
        <v>35</v>
      </c>
      <c r="B24" s="48" t="s">
        <v>401</v>
      </c>
      <c r="C24" s="9">
        <v>1377870</v>
      </c>
      <c r="D24" s="9">
        <v>1377870</v>
      </c>
      <c r="E24" s="23"/>
      <c r="F24" s="3"/>
      <c r="G24" s="31"/>
      <c r="H24" s="3"/>
      <c r="I24" s="45"/>
      <c r="J24" s="3"/>
      <c r="K24" s="3"/>
      <c r="L24" s="3"/>
    </row>
    <row r="25" spans="1:12" ht="15.75" x14ac:dyDescent="0.25">
      <c r="A25" s="12" t="s">
        <v>36</v>
      </c>
      <c r="B25" s="48" t="s">
        <v>402</v>
      </c>
      <c r="C25" s="9">
        <v>1378455</v>
      </c>
      <c r="D25" s="9">
        <v>1378455</v>
      </c>
      <c r="E25" s="23"/>
      <c r="F25" s="3"/>
      <c r="G25" s="31"/>
      <c r="H25" s="3"/>
      <c r="I25" s="45"/>
      <c r="J25" s="3"/>
      <c r="K25" s="3"/>
      <c r="L25" s="3"/>
    </row>
    <row r="26" spans="1:12" ht="15.75" x14ac:dyDescent="0.25">
      <c r="A26" s="12" t="s">
        <v>37</v>
      </c>
      <c r="B26" s="48" t="s">
        <v>403</v>
      </c>
      <c r="C26" s="9">
        <v>1393665</v>
      </c>
      <c r="D26" s="9">
        <v>1393665</v>
      </c>
      <c r="E26" s="23"/>
      <c r="F26" s="3"/>
      <c r="G26" s="31"/>
      <c r="H26" s="3"/>
      <c r="I26" s="45"/>
      <c r="J26" s="3"/>
      <c r="K26" s="3"/>
      <c r="L26" s="3"/>
    </row>
    <row r="27" spans="1:12" ht="15.75" x14ac:dyDescent="0.25">
      <c r="A27" s="12" t="s">
        <v>38</v>
      </c>
      <c r="B27" s="48" t="s">
        <v>404</v>
      </c>
      <c r="C27" s="9">
        <v>1389180</v>
      </c>
      <c r="D27" s="9">
        <v>1389180</v>
      </c>
      <c r="E27" s="23"/>
      <c r="F27" s="3"/>
      <c r="G27" s="31"/>
      <c r="H27" s="3"/>
      <c r="I27" s="45"/>
      <c r="J27" s="3"/>
      <c r="K27" s="3"/>
      <c r="L27" s="3"/>
    </row>
    <row r="28" spans="1:12" ht="15.75" x14ac:dyDescent="0.25">
      <c r="A28" s="12" t="s">
        <v>39</v>
      </c>
      <c r="B28" s="48" t="s">
        <v>405</v>
      </c>
      <c r="C28" s="9">
        <v>12019995</v>
      </c>
      <c r="D28" s="9">
        <v>12019995</v>
      </c>
      <c r="E28" s="23"/>
      <c r="F28" s="3"/>
      <c r="G28" s="31"/>
      <c r="H28" s="3"/>
      <c r="I28" s="45"/>
      <c r="J28" s="3"/>
      <c r="K28" s="3"/>
      <c r="L28" s="3"/>
    </row>
    <row r="29" spans="1:12" ht="15.75" x14ac:dyDescent="0.25">
      <c r="A29" s="12" t="s">
        <v>40</v>
      </c>
      <c r="B29" s="48" t="s">
        <v>406</v>
      </c>
      <c r="C29" s="9">
        <v>806400</v>
      </c>
      <c r="D29" s="44"/>
      <c r="E29" s="23"/>
      <c r="F29" s="3"/>
      <c r="G29" s="8">
        <v>336</v>
      </c>
      <c r="H29" s="9">
        <v>806400</v>
      </c>
      <c r="I29" s="45"/>
      <c r="J29" s="44"/>
      <c r="K29" s="44"/>
      <c r="L29" s="44"/>
    </row>
    <row r="30" spans="1:12" ht="15.75" x14ac:dyDescent="0.25">
      <c r="A30" s="12" t="s">
        <v>41</v>
      </c>
      <c r="B30" s="48" t="s">
        <v>407</v>
      </c>
      <c r="C30" s="9">
        <v>931200</v>
      </c>
      <c r="D30" s="44"/>
      <c r="E30" s="23"/>
      <c r="F30" s="3"/>
      <c r="G30" s="8">
        <v>388</v>
      </c>
      <c r="H30" s="9">
        <v>931200</v>
      </c>
      <c r="I30" s="45"/>
      <c r="J30" s="44"/>
      <c r="K30" s="44"/>
      <c r="L30" s="44"/>
    </row>
    <row r="31" spans="1:12" ht="15.75" x14ac:dyDescent="0.25">
      <c r="A31" s="12" t="s">
        <v>42</v>
      </c>
      <c r="B31" s="48" t="s">
        <v>408</v>
      </c>
      <c r="C31" s="9">
        <v>931200</v>
      </c>
      <c r="D31" s="44"/>
      <c r="E31" s="23"/>
      <c r="F31" s="3"/>
      <c r="G31" s="8">
        <v>388</v>
      </c>
      <c r="H31" s="9">
        <v>931200</v>
      </c>
      <c r="I31" s="45"/>
      <c r="J31" s="44"/>
      <c r="K31" s="44"/>
      <c r="L31" s="44"/>
    </row>
    <row r="32" spans="1:12" ht="15.75" x14ac:dyDescent="0.25">
      <c r="A32" s="12" t="s">
        <v>43</v>
      </c>
      <c r="B32" s="48" t="s">
        <v>409</v>
      </c>
      <c r="C32" s="9">
        <v>4584000</v>
      </c>
      <c r="D32" s="44"/>
      <c r="E32" s="23"/>
      <c r="F32" s="3"/>
      <c r="G32" s="8">
        <v>1910</v>
      </c>
      <c r="H32" s="9">
        <v>4584000</v>
      </c>
      <c r="I32" s="45"/>
      <c r="J32" s="44"/>
      <c r="K32" s="44"/>
      <c r="L32" s="44"/>
    </row>
    <row r="33" spans="1:12" ht="15.75" x14ac:dyDescent="0.25">
      <c r="A33" s="12" t="s">
        <v>44</v>
      </c>
      <c r="B33" s="48" t="s">
        <v>410</v>
      </c>
      <c r="C33" s="9">
        <v>2268000</v>
      </c>
      <c r="D33" s="44"/>
      <c r="E33" s="23"/>
      <c r="F33" s="3"/>
      <c r="G33" s="8">
        <v>945</v>
      </c>
      <c r="H33" s="9">
        <v>2268000</v>
      </c>
      <c r="I33" s="45"/>
      <c r="J33" s="44"/>
      <c r="K33" s="44"/>
      <c r="L33" s="44"/>
    </row>
    <row r="34" spans="1:12" ht="15.75" x14ac:dyDescent="0.25">
      <c r="A34" s="12" t="s">
        <v>45</v>
      </c>
      <c r="B34" s="48" t="s">
        <v>411</v>
      </c>
      <c r="C34" s="9">
        <v>2328000</v>
      </c>
      <c r="D34" s="44"/>
      <c r="E34" s="23"/>
      <c r="F34" s="3"/>
      <c r="G34" s="8">
        <v>970</v>
      </c>
      <c r="H34" s="9">
        <v>2328000</v>
      </c>
      <c r="I34" s="45"/>
      <c r="J34" s="44"/>
      <c r="K34" s="44"/>
      <c r="L34" s="44"/>
    </row>
    <row r="35" spans="1:12" ht="15.75" x14ac:dyDescent="0.25">
      <c r="A35" s="12" t="s">
        <v>46</v>
      </c>
      <c r="B35" s="48" t="s">
        <v>412</v>
      </c>
      <c r="C35" s="9">
        <v>1762350</v>
      </c>
      <c r="D35" s="44"/>
      <c r="E35" s="23"/>
      <c r="F35" s="3"/>
      <c r="G35" s="16"/>
      <c r="H35" s="44"/>
      <c r="I35" s="45">
        <v>3000</v>
      </c>
      <c r="J35" s="9">
        <v>1762350</v>
      </c>
      <c r="K35" s="44"/>
      <c r="L35" s="44"/>
    </row>
    <row r="36" spans="1:12" ht="15.75" x14ac:dyDescent="0.25">
      <c r="A36" s="12" t="s">
        <v>47</v>
      </c>
      <c r="B36" s="48" t="s">
        <v>413</v>
      </c>
      <c r="C36" s="9">
        <v>3467100</v>
      </c>
      <c r="D36" s="9">
        <v>3467100</v>
      </c>
      <c r="E36" s="23"/>
      <c r="F36" s="3"/>
      <c r="G36" s="31"/>
      <c r="H36" s="3"/>
      <c r="I36" s="45"/>
      <c r="J36" s="3"/>
      <c r="K36" s="3"/>
      <c r="L36" s="3"/>
    </row>
    <row r="37" spans="1:12" ht="15.75" x14ac:dyDescent="0.25">
      <c r="A37" s="12" t="s">
        <v>48</v>
      </c>
      <c r="B37" s="48" t="s">
        <v>414</v>
      </c>
      <c r="C37" s="9">
        <v>1437600</v>
      </c>
      <c r="D37" s="44"/>
      <c r="E37" s="23"/>
      <c r="F37" s="3"/>
      <c r="G37" s="8">
        <v>599</v>
      </c>
      <c r="H37" s="9">
        <v>1437600</v>
      </c>
      <c r="I37" s="45"/>
      <c r="J37" s="44"/>
      <c r="K37" s="44"/>
      <c r="L37" s="44"/>
    </row>
    <row r="38" spans="1:12" ht="31.5" x14ac:dyDescent="0.25">
      <c r="A38" s="12" t="s">
        <v>49</v>
      </c>
      <c r="B38" s="48" t="s">
        <v>415</v>
      </c>
      <c r="C38" s="9">
        <v>5120550</v>
      </c>
      <c r="D38" s="44"/>
      <c r="E38" s="24"/>
      <c r="F38" s="3"/>
      <c r="G38" s="8">
        <v>3413.7</v>
      </c>
      <c r="H38" s="9">
        <v>5120550</v>
      </c>
      <c r="I38" s="45"/>
      <c r="J38" s="44"/>
      <c r="K38" s="44"/>
      <c r="L38" s="44"/>
    </row>
    <row r="39" spans="1:12" ht="31.5" x14ac:dyDescent="0.25">
      <c r="A39" s="12" t="s">
        <v>50</v>
      </c>
      <c r="B39" s="48" t="s">
        <v>416</v>
      </c>
      <c r="C39" s="9">
        <v>2120550</v>
      </c>
      <c r="D39" s="44"/>
      <c r="E39" s="24"/>
      <c r="F39" s="3"/>
      <c r="G39" s="8">
        <v>1413.7</v>
      </c>
      <c r="H39" s="9">
        <v>2120550</v>
      </c>
      <c r="I39" s="45"/>
      <c r="J39" s="44"/>
      <c r="K39" s="44"/>
      <c r="L39" s="44"/>
    </row>
    <row r="40" spans="1:12" ht="15.75" x14ac:dyDescent="0.25">
      <c r="A40" s="12" t="s">
        <v>51</v>
      </c>
      <c r="B40" s="48" t="s">
        <v>417</v>
      </c>
      <c r="C40" s="9">
        <v>2874600</v>
      </c>
      <c r="D40" s="44"/>
      <c r="E40" s="23"/>
      <c r="F40" s="3"/>
      <c r="G40" s="8">
        <v>1916.4</v>
      </c>
      <c r="H40" s="9">
        <v>2874600</v>
      </c>
      <c r="I40" s="45"/>
      <c r="J40" s="44"/>
      <c r="K40" s="44"/>
      <c r="L40" s="44"/>
    </row>
    <row r="41" spans="1:12" ht="31.5" x14ac:dyDescent="0.25">
      <c r="A41" s="12" t="s">
        <v>52</v>
      </c>
      <c r="B41" s="48" t="s">
        <v>418</v>
      </c>
      <c r="C41" s="9">
        <v>5416800</v>
      </c>
      <c r="D41" s="44"/>
      <c r="E41" s="23"/>
      <c r="F41" s="3"/>
      <c r="G41" s="8">
        <v>2257</v>
      </c>
      <c r="H41" s="9">
        <v>5416800</v>
      </c>
      <c r="I41" s="45"/>
      <c r="J41" s="44"/>
      <c r="K41" s="44"/>
      <c r="L41" s="44"/>
    </row>
    <row r="42" spans="1:12" ht="31.5" x14ac:dyDescent="0.25">
      <c r="A42" s="12" t="s">
        <v>53</v>
      </c>
      <c r="B42" s="48" t="s">
        <v>419</v>
      </c>
      <c r="C42" s="9">
        <v>1335000</v>
      </c>
      <c r="D42" s="44"/>
      <c r="E42" s="23"/>
      <c r="F42" s="3"/>
      <c r="G42" s="8">
        <v>890</v>
      </c>
      <c r="H42" s="9">
        <v>1335000</v>
      </c>
      <c r="I42" s="45"/>
      <c r="J42" s="44"/>
      <c r="K42" s="44"/>
      <c r="L42" s="44"/>
    </row>
    <row r="43" spans="1:12" ht="31.5" x14ac:dyDescent="0.25">
      <c r="A43" s="12" t="s">
        <v>54</v>
      </c>
      <c r="B43" s="48" t="s">
        <v>420</v>
      </c>
      <c r="C43" s="9">
        <v>1816080</v>
      </c>
      <c r="D43" s="44"/>
      <c r="E43" s="23"/>
      <c r="F43" s="3"/>
      <c r="G43" s="8">
        <v>756.7</v>
      </c>
      <c r="H43" s="9">
        <v>1816080</v>
      </c>
      <c r="I43" s="45"/>
      <c r="J43" s="44"/>
      <c r="K43" s="44"/>
      <c r="L43" s="44"/>
    </row>
    <row r="44" spans="1:12" ht="31.5" x14ac:dyDescent="0.25">
      <c r="A44" s="12" t="s">
        <v>55</v>
      </c>
      <c r="B44" s="48" t="s">
        <v>421</v>
      </c>
      <c r="C44" s="9">
        <v>1213350</v>
      </c>
      <c r="D44" s="44"/>
      <c r="E44" s="23"/>
      <c r="F44" s="3"/>
      <c r="G44" s="8">
        <v>808.9</v>
      </c>
      <c r="H44" s="9">
        <v>1213350</v>
      </c>
      <c r="I44" s="45"/>
      <c r="J44" s="44"/>
      <c r="K44" s="44"/>
      <c r="L44" s="44"/>
    </row>
    <row r="45" spans="1:12" s="1" customFormat="1" ht="31.5" x14ac:dyDescent="0.25">
      <c r="A45" s="12" t="s">
        <v>56</v>
      </c>
      <c r="B45" s="48" t="s">
        <v>422</v>
      </c>
      <c r="C45" s="26">
        <v>1350750</v>
      </c>
      <c r="D45" s="50"/>
      <c r="E45" s="23"/>
      <c r="F45" s="25"/>
      <c r="G45" s="8">
        <v>900.5</v>
      </c>
      <c r="H45" s="26">
        <v>1350750</v>
      </c>
      <c r="I45" s="45"/>
      <c r="J45" s="50"/>
      <c r="K45" s="50"/>
      <c r="L45" s="50"/>
    </row>
    <row r="46" spans="1:12" s="1" customFormat="1" ht="31.5" x14ac:dyDescent="0.25">
      <c r="A46" s="12" t="s">
        <v>57</v>
      </c>
      <c r="B46" s="48" t="s">
        <v>423</v>
      </c>
      <c r="C46" s="26">
        <v>2996400</v>
      </c>
      <c r="D46" s="50"/>
      <c r="E46" s="23"/>
      <c r="F46" s="25"/>
      <c r="G46" s="8">
        <v>1248.5</v>
      </c>
      <c r="H46" s="26">
        <v>2996400</v>
      </c>
      <c r="I46" s="45"/>
      <c r="J46" s="50"/>
      <c r="K46" s="50"/>
      <c r="L46" s="50"/>
    </row>
    <row r="47" spans="1:12" s="1" customFormat="1" ht="31.5" x14ac:dyDescent="0.25">
      <c r="A47" s="12" t="s">
        <v>58</v>
      </c>
      <c r="B47" s="48" t="s">
        <v>424</v>
      </c>
      <c r="C47" s="26">
        <v>1283550</v>
      </c>
      <c r="D47" s="50"/>
      <c r="E47" s="23"/>
      <c r="F47" s="25"/>
      <c r="G47" s="8">
        <v>855.7</v>
      </c>
      <c r="H47" s="26">
        <v>1283550</v>
      </c>
      <c r="I47" s="45"/>
      <c r="J47" s="50"/>
      <c r="K47" s="50"/>
      <c r="L47" s="50"/>
    </row>
    <row r="48" spans="1:12" s="1" customFormat="1" ht="31.5" x14ac:dyDescent="0.25">
      <c r="A48" s="12" t="s">
        <v>59</v>
      </c>
      <c r="B48" s="48" t="s">
        <v>425</v>
      </c>
      <c r="C48" s="26">
        <v>2170800</v>
      </c>
      <c r="D48" s="50"/>
      <c r="E48" s="23"/>
      <c r="F48" s="25"/>
      <c r="G48" s="8">
        <v>904.5</v>
      </c>
      <c r="H48" s="26">
        <v>2170800</v>
      </c>
      <c r="I48" s="45"/>
      <c r="J48" s="50"/>
      <c r="K48" s="50"/>
      <c r="L48" s="50"/>
    </row>
    <row r="49" spans="1:12" s="1" customFormat="1" ht="31.5" x14ac:dyDescent="0.25">
      <c r="A49" s="12" t="s">
        <v>60</v>
      </c>
      <c r="B49" s="48" t="s">
        <v>426</v>
      </c>
      <c r="C49" s="26">
        <v>1028100</v>
      </c>
      <c r="D49" s="50"/>
      <c r="E49" s="23"/>
      <c r="F49" s="25"/>
      <c r="G49" s="8">
        <v>685.4</v>
      </c>
      <c r="H49" s="26">
        <v>1028100</v>
      </c>
      <c r="I49" s="45"/>
      <c r="J49" s="50"/>
      <c r="K49" s="50"/>
      <c r="L49" s="50"/>
    </row>
    <row r="50" spans="1:12" s="1" customFormat="1" ht="31.5" x14ac:dyDescent="0.25">
      <c r="A50" s="12" t="s">
        <v>61</v>
      </c>
      <c r="B50" s="48" t="s">
        <v>427</v>
      </c>
      <c r="C50" s="26">
        <v>2914800</v>
      </c>
      <c r="D50" s="50"/>
      <c r="E50" s="23"/>
      <c r="F50" s="25"/>
      <c r="G50" s="8">
        <v>1214.5</v>
      </c>
      <c r="H50" s="26">
        <v>2914800</v>
      </c>
      <c r="I50" s="45"/>
      <c r="J50" s="50"/>
      <c r="K50" s="50"/>
      <c r="L50" s="50"/>
    </row>
    <row r="51" spans="1:12" s="1" customFormat="1" ht="31.5" x14ac:dyDescent="0.25">
      <c r="A51" s="12" t="s">
        <v>62</v>
      </c>
      <c r="B51" s="48" t="s">
        <v>428</v>
      </c>
      <c r="C51" s="26">
        <v>1054050</v>
      </c>
      <c r="D51" s="50"/>
      <c r="E51" s="23"/>
      <c r="F51" s="25"/>
      <c r="G51" s="8">
        <v>702.7</v>
      </c>
      <c r="H51" s="26">
        <v>1054050</v>
      </c>
      <c r="I51" s="45"/>
      <c r="J51" s="50"/>
      <c r="K51" s="50"/>
      <c r="L51" s="50"/>
    </row>
    <row r="52" spans="1:12" s="1" customFormat="1" ht="31.5" x14ac:dyDescent="0.25">
      <c r="A52" s="12" t="s">
        <v>63</v>
      </c>
      <c r="B52" s="48" t="s">
        <v>429</v>
      </c>
      <c r="C52" s="26">
        <v>962400</v>
      </c>
      <c r="D52" s="50"/>
      <c r="E52" s="23"/>
      <c r="F52" s="25"/>
      <c r="G52" s="8">
        <v>401</v>
      </c>
      <c r="H52" s="26">
        <v>962400</v>
      </c>
      <c r="I52" s="45"/>
      <c r="J52" s="50"/>
      <c r="K52" s="50"/>
      <c r="L52" s="50"/>
    </row>
    <row r="53" spans="1:12" s="1" customFormat="1" ht="31.5" x14ac:dyDescent="0.25">
      <c r="A53" s="12" t="s">
        <v>64</v>
      </c>
      <c r="B53" s="48" t="s">
        <v>430</v>
      </c>
      <c r="C53" s="26">
        <v>969360</v>
      </c>
      <c r="D53" s="50"/>
      <c r="E53" s="23"/>
      <c r="F53" s="25"/>
      <c r="G53" s="8">
        <v>403.9</v>
      </c>
      <c r="H53" s="26">
        <v>969360</v>
      </c>
      <c r="I53" s="45"/>
      <c r="J53" s="50"/>
      <c r="K53" s="50"/>
      <c r="L53" s="50"/>
    </row>
    <row r="54" spans="1:12" s="1" customFormat="1" ht="31.5" x14ac:dyDescent="0.25">
      <c r="A54" s="12" t="s">
        <v>65</v>
      </c>
      <c r="B54" s="48" t="s">
        <v>431</v>
      </c>
      <c r="C54" s="26">
        <v>1312050</v>
      </c>
      <c r="D54" s="50"/>
      <c r="E54" s="23"/>
      <c r="F54" s="25"/>
      <c r="G54" s="8">
        <v>874.7</v>
      </c>
      <c r="H54" s="26">
        <v>1312050</v>
      </c>
      <c r="I54" s="45"/>
      <c r="J54" s="50"/>
      <c r="K54" s="50"/>
      <c r="L54" s="50"/>
    </row>
    <row r="55" spans="1:12" s="1" customFormat="1" ht="31.5" x14ac:dyDescent="0.25">
      <c r="A55" s="12" t="s">
        <v>66</v>
      </c>
      <c r="B55" s="48" t="s">
        <v>432</v>
      </c>
      <c r="C55" s="26">
        <v>1821120</v>
      </c>
      <c r="D55" s="50"/>
      <c r="E55" s="23"/>
      <c r="F55" s="25"/>
      <c r="G55" s="8">
        <v>758.8</v>
      </c>
      <c r="H55" s="26">
        <v>1821120</v>
      </c>
      <c r="I55" s="45"/>
      <c r="J55" s="50"/>
      <c r="K55" s="50"/>
      <c r="L55" s="50"/>
    </row>
    <row r="56" spans="1:12" s="1" customFormat="1" ht="31.5" x14ac:dyDescent="0.25">
      <c r="A56" s="12" t="s">
        <v>67</v>
      </c>
      <c r="B56" s="48" t="s">
        <v>433</v>
      </c>
      <c r="C56" s="26">
        <v>1785600</v>
      </c>
      <c r="D56" s="50"/>
      <c r="E56" s="23"/>
      <c r="F56" s="25"/>
      <c r="G56" s="8">
        <v>744</v>
      </c>
      <c r="H56" s="26">
        <v>1785600</v>
      </c>
      <c r="I56" s="45"/>
      <c r="J56" s="50"/>
      <c r="K56" s="50"/>
      <c r="L56" s="50"/>
    </row>
    <row r="57" spans="1:12" s="1" customFormat="1" ht="31.5" x14ac:dyDescent="0.25">
      <c r="A57" s="12" t="s">
        <v>68</v>
      </c>
      <c r="B57" s="48" t="s">
        <v>434</v>
      </c>
      <c r="C57" s="26">
        <v>2105363</v>
      </c>
      <c r="D57" s="50"/>
      <c r="E57" s="23"/>
      <c r="F57" s="25"/>
      <c r="G57" s="31"/>
      <c r="H57" s="50"/>
      <c r="I57" s="45">
        <v>4900</v>
      </c>
      <c r="J57" s="26">
        <v>2105363</v>
      </c>
      <c r="K57" s="50"/>
      <c r="L57" s="50"/>
    </row>
    <row r="58" spans="1:12" s="1" customFormat="1" ht="15.75" x14ac:dyDescent="0.25">
      <c r="A58" s="12" t="s">
        <v>69</v>
      </c>
      <c r="B58" s="43" t="s">
        <v>435</v>
      </c>
      <c r="C58" s="26">
        <v>703200</v>
      </c>
      <c r="D58" s="50"/>
      <c r="E58" s="7"/>
      <c r="F58" s="25"/>
      <c r="G58" s="8">
        <v>293</v>
      </c>
      <c r="H58" s="26">
        <v>703200</v>
      </c>
      <c r="I58" s="45"/>
      <c r="J58" s="50"/>
      <c r="K58" s="50"/>
      <c r="L58" s="50"/>
    </row>
    <row r="59" spans="1:12" s="1" customFormat="1" ht="15.75" x14ac:dyDescent="0.25">
      <c r="A59" s="12" t="s">
        <v>70</v>
      </c>
      <c r="B59" s="43" t="s">
        <v>436</v>
      </c>
      <c r="C59" s="26">
        <v>734400</v>
      </c>
      <c r="D59" s="50"/>
      <c r="E59" s="7"/>
      <c r="F59" s="25"/>
      <c r="G59" s="8">
        <v>306</v>
      </c>
      <c r="H59" s="26">
        <v>734400</v>
      </c>
      <c r="I59" s="45"/>
      <c r="J59" s="50"/>
      <c r="K59" s="50"/>
      <c r="L59" s="50"/>
    </row>
    <row r="60" spans="1:12" s="1" customFormat="1" ht="15.75" x14ac:dyDescent="0.25">
      <c r="A60" s="12" t="s">
        <v>71</v>
      </c>
      <c r="B60" s="43" t="s">
        <v>437</v>
      </c>
      <c r="C60" s="26">
        <v>679200</v>
      </c>
      <c r="D60" s="50"/>
      <c r="E60" s="7"/>
      <c r="F60" s="25"/>
      <c r="G60" s="8">
        <v>283</v>
      </c>
      <c r="H60" s="26">
        <v>679200</v>
      </c>
      <c r="I60" s="45"/>
      <c r="J60" s="50"/>
      <c r="K60" s="50"/>
      <c r="L60" s="50"/>
    </row>
    <row r="61" spans="1:12" s="1" customFormat="1" ht="15.75" x14ac:dyDescent="0.25">
      <c r="A61" s="12" t="s">
        <v>72</v>
      </c>
      <c r="B61" s="43" t="s">
        <v>438</v>
      </c>
      <c r="C61" s="26">
        <v>1490880</v>
      </c>
      <c r="D61" s="50"/>
      <c r="E61" s="7"/>
      <c r="F61" s="25"/>
      <c r="G61" s="8">
        <v>621.20000000000005</v>
      </c>
      <c r="H61" s="26">
        <v>1490880</v>
      </c>
      <c r="I61" s="45"/>
      <c r="J61" s="50"/>
      <c r="K61" s="50"/>
      <c r="L61" s="50"/>
    </row>
    <row r="62" spans="1:12" s="1" customFormat="1" ht="15.75" x14ac:dyDescent="0.25">
      <c r="A62" s="12" t="s">
        <v>73</v>
      </c>
      <c r="B62" s="51" t="s">
        <v>439</v>
      </c>
      <c r="C62" s="26">
        <v>2901600</v>
      </c>
      <c r="D62" s="50"/>
      <c r="E62" s="14"/>
      <c r="F62" s="25"/>
      <c r="G62" s="8">
        <v>1209</v>
      </c>
      <c r="H62" s="26">
        <v>2901600</v>
      </c>
      <c r="I62" s="45"/>
      <c r="J62" s="50"/>
      <c r="K62" s="50"/>
      <c r="L62" s="50"/>
    </row>
    <row r="63" spans="1:12" s="1" customFormat="1" ht="15.75" x14ac:dyDescent="0.25">
      <c r="A63" s="12" t="s">
        <v>74</v>
      </c>
      <c r="B63" s="28" t="s">
        <v>440</v>
      </c>
      <c r="C63" s="26">
        <v>5400000</v>
      </c>
      <c r="D63" s="50"/>
      <c r="E63" s="18">
        <v>3</v>
      </c>
      <c r="F63" s="26">
        <v>5400000</v>
      </c>
      <c r="G63" s="17"/>
      <c r="H63" s="50"/>
      <c r="I63" s="45"/>
      <c r="J63" s="50"/>
      <c r="K63" s="50"/>
      <c r="L63" s="50"/>
    </row>
    <row r="64" spans="1:12" s="1" customFormat="1" ht="31.5" x14ac:dyDescent="0.25">
      <c r="A64" s="12" t="s">
        <v>75</v>
      </c>
      <c r="B64" s="52" t="s">
        <v>441</v>
      </c>
      <c r="C64" s="26">
        <v>1032000</v>
      </c>
      <c r="D64" s="50"/>
      <c r="E64" s="7"/>
      <c r="F64" s="25"/>
      <c r="G64" s="8">
        <v>430</v>
      </c>
      <c r="H64" s="26">
        <v>1032000</v>
      </c>
      <c r="I64" s="45"/>
      <c r="J64" s="50"/>
      <c r="K64" s="50"/>
      <c r="L64" s="50"/>
    </row>
    <row r="65" spans="1:12" s="1" customFormat="1" ht="31.5" x14ac:dyDescent="0.25">
      <c r="A65" s="12" t="s">
        <v>76</v>
      </c>
      <c r="B65" s="52" t="s">
        <v>442</v>
      </c>
      <c r="C65" s="26">
        <v>1327200</v>
      </c>
      <c r="D65" s="50"/>
      <c r="E65" s="7"/>
      <c r="F65" s="25"/>
      <c r="G65" s="8">
        <v>553</v>
      </c>
      <c r="H65" s="26">
        <v>1327200</v>
      </c>
      <c r="I65" s="45"/>
      <c r="J65" s="50"/>
      <c r="K65" s="50"/>
      <c r="L65" s="50"/>
    </row>
    <row r="66" spans="1:12" s="1" customFormat="1" ht="31.5" x14ac:dyDescent="0.25">
      <c r="A66" s="12" t="s">
        <v>77</v>
      </c>
      <c r="B66" s="28" t="s">
        <v>443</v>
      </c>
      <c r="C66" s="26">
        <v>3600000</v>
      </c>
      <c r="D66" s="50"/>
      <c r="E66" s="18">
        <v>2</v>
      </c>
      <c r="F66" s="26">
        <v>3600000</v>
      </c>
      <c r="G66" s="17"/>
      <c r="H66" s="50"/>
      <c r="I66" s="45"/>
      <c r="J66" s="50"/>
      <c r="K66" s="50"/>
      <c r="L66" s="50"/>
    </row>
    <row r="67" spans="1:12" s="1" customFormat="1" ht="31.5" x14ac:dyDescent="0.25">
      <c r="A67" s="12" t="s">
        <v>78</v>
      </c>
      <c r="B67" s="28" t="s">
        <v>444</v>
      </c>
      <c r="C67" s="26">
        <v>1972050</v>
      </c>
      <c r="D67" s="50"/>
      <c r="E67" s="18"/>
      <c r="F67" s="25"/>
      <c r="G67" s="17"/>
      <c r="H67" s="50"/>
      <c r="I67" s="45">
        <v>1699</v>
      </c>
      <c r="J67" s="26">
        <v>1972050</v>
      </c>
      <c r="K67" s="50"/>
      <c r="L67" s="50"/>
    </row>
    <row r="68" spans="1:12" s="1" customFormat="1" ht="31.5" x14ac:dyDescent="0.25">
      <c r="A68" s="12" t="s">
        <v>79</v>
      </c>
      <c r="B68" s="47" t="s">
        <v>445</v>
      </c>
      <c r="C68" s="26">
        <v>3648450</v>
      </c>
      <c r="D68" s="26">
        <v>3648450</v>
      </c>
      <c r="E68" s="7"/>
      <c r="F68" s="25"/>
      <c r="G68" s="19"/>
      <c r="H68" s="25"/>
      <c r="I68" s="45"/>
      <c r="J68" s="25"/>
      <c r="K68" s="25"/>
      <c r="L68" s="25"/>
    </row>
    <row r="69" spans="1:12" s="1" customFormat="1" ht="31.5" x14ac:dyDescent="0.25">
      <c r="A69" s="12" t="s">
        <v>80</v>
      </c>
      <c r="B69" s="53" t="s">
        <v>446</v>
      </c>
      <c r="C69" s="26">
        <v>1181310</v>
      </c>
      <c r="D69" s="26">
        <v>1181310</v>
      </c>
      <c r="E69" s="23"/>
      <c r="F69" s="25"/>
      <c r="G69" s="19"/>
      <c r="H69" s="25"/>
      <c r="I69" s="45"/>
      <c r="J69" s="25"/>
      <c r="K69" s="25"/>
      <c r="L69" s="25"/>
    </row>
    <row r="70" spans="1:12" s="1" customFormat="1" ht="31.5" x14ac:dyDescent="0.25">
      <c r="A70" s="12" t="s">
        <v>81</v>
      </c>
      <c r="B70" s="51" t="s">
        <v>447</v>
      </c>
      <c r="C70" s="26">
        <v>3415679.9999999995</v>
      </c>
      <c r="D70" s="50"/>
      <c r="E70" s="14"/>
      <c r="F70" s="25"/>
      <c r="G70" s="8">
        <v>1423.1999999999998</v>
      </c>
      <c r="H70" s="26">
        <v>3415679.9999999995</v>
      </c>
      <c r="I70" s="45"/>
      <c r="J70" s="50"/>
      <c r="K70" s="50"/>
      <c r="L70" s="50"/>
    </row>
    <row r="71" spans="1:12" s="1" customFormat="1" ht="31.5" x14ac:dyDescent="0.25">
      <c r="A71" s="12" t="s">
        <v>82</v>
      </c>
      <c r="B71" s="51" t="s">
        <v>448</v>
      </c>
      <c r="C71" s="26">
        <v>2849040</v>
      </c>
      <c r="D71" s="50"/>
      <c r="E71" s="14"/>
      <c r="F71" s="25"/>
      <c r="G71" s="8">
        <v>1187.0999999999999</v>
      </c>
      <c r="H71" s="26">
        <v>2849040</v>
      </c>
      <c r="I71" s="45"/>
      <c r="J71" s="50"/>
      <c r="K71" s="50"/>
      <c r="L71" s="50"/>
    </row>
    <row r="72" spans="1:12" s="1" customFormat="1" ht="31.5" x14ac:dyDescent="0.25">
      <c r="A72" s="12" t="s">
        <v>83</v>
      </c>
      <c r="B72" s="28" t="s">
        <v>449</v>
      </c>
      <c r="C72" s="26">
        <v>342350</v>
      </c>
      <c r="D72" s="50"/>
      <c r="E72" s="18"/>
      <c r="F72" s="25"/>
      <c r="G72" s="17"/>
      <c r="H72" s="50"/>
      <c r="I72" s="45">
        <v>392</v>
      </c>
      <c r="J72" s="26">
        <v>342350</v>
      </c>
      <c r="K72" s="50"/>
      <c r="L72" s="50"/>
    </row>
    <row r="73" spans="1:12" s="1" customFormat="1" ht="31.5" x14ac:dyDescent="0.25">
      <c r="A73" s="12" t="s">
        <v>84</v>
      </c>
      <c r="B73" s="28" t="s">
        <v>450</v>
      </c>
      <c r="C73" s="26">
        <v>1540110</v>
      </c>
      <c r="D73" s="26">
        <v>1540110</v>
      </c>
      <c r="E73" s="18"/>
      <c r="F73" s="25"/>
      <c r="G73" s="17"/>
      <c r="H73" s="25"/>
      <c r="I73" s="45"/>
      <c r="J73" s="25"/>
      <c r="K73" s="25"/>
      <c r="L73" s="25"/>
    </row>
    <row r="74" spans="1:12" s="1" customFormat="1" ht="31.5" x14ac:dyDescent="0.25">
      <c r="A74" s="12" t="s">
        <v>85</v>
      </c>
      <c r="B74" s="28" t="s">
        <v>451</v>
      </c>
      <c r="C74" s="26">
        <v>3794382</v>
      </c>
      <c r="D74" s="50"/>
      <c r="E74" s="18"/>
      <c r="F74" s="25"/>
      <c r="G74" s="17"/>
      <c r="H74" s="50"/>
      <c r="I74" s="45">
        <v>1903</v>
      </c>
      <c r="J74" s="26">
        <v>3794382</v>
      </c>
      <c r="K74" s="50"/>
      <c r="L74" s="50"/>
    </row>
    <row r="75" spans="1:12" s="1" customFormat="1" ht="31.5" x14ac:dyDescent="0.25">
      <c r="A75" s="12" t="s">
        <v>86</v>
      </c>
      <c r="B75" s="29" t="s">
        <v>452</v>
      </c>
      <c r="C75" s="26">
        <v>1456260</v>
      </c>
      <c r="D75" s="26">
        <v>1456260</v>
      </c>
      <c r="E75" s="14"/>
      <c r="F75" s="25"/>
      <c r="G75" s="16"/>
      <c r="H75" s="25"/>
      <c r="I75" s="45"/>
      <c r="J75" s="25"/>
      <c r="K75" s="25"/>
      <c r="L75" s="25"/>
    </row>
    <row r="76" spans="1:12" s="1" customFormat="1" ht="31.5" x14ac:dyDescent="0.25">
      <c r="A76" s="12" t="s">
        <v>87</v>
      </c>
      <c r="B76" s="47" t="s">
        <v>453</v>
      </c>
      <c r="C76" s="26">
        <v>13641600</v>
      </c>
      <c r="D76" s="50"/>
      <c r="E76" s="14"/>
      <c r="F76" s="25"/>
      <c r="G76" s="8">
        <v>5684</v>
      </c>
      <c r="H76" s="26">
        <v>13641600</v>
      </c>
      <c r="I76" s="45"/>
      <c r="J76" s="50"/>
      <c r="K76" s="50"/>
      <c r="L76" s="50"/>
    </row>
    <row r="77" spans="1:12" s="1" customFormat="1" ht="31.5" x14ac:dyDescent="0.25">
      <c r="A77" s="12" t="s">
        <v>88</v>
      </c>
      <c r="B77" s="43" t="s">
        <v>454</v>
      </c>
      <c r="C77" s="26">
        <v>3772800</v>
      </c>
      <c r="D77" s="50"/>
      <c r="E77" s="7"/>
      <c r="F77" s="25"/>
      <c r="G77" s="8">
        <v>1572</v>
      </c>
      <c r="H77" s="26">
        <v>3772800</v>
      </c>
      <c r="I77" s="45"/>
      <c r="J77" s="50"/>
      <c r="K77" s="50"/>
      <c r="L77" s="50"/>
    </row>
    <row r="78" spans="1:12" s="1" customFormat="1" ht="31.5" x14ac:dyDescent="0.25">
      <c r="A78" s="12" t="s">
        <v>89</v>
      </c>
      <c r="B78" s="43" t="s">
        <v>455</v>
      </c>
      <c r="C78" s="26">
        <v>1493840</v>
      </c>
      <c r="D78" s="50"/>
      <c r="E78" s="7"/>
      <c r="F78" s="25"/>
      <c r="G78" s="30"/>
      <c r="H78" s="50"/>
      <c r="I78" s="45">
        <v>5208</v>
      </c>
      <c r="J78" s="26">
        <v>1493840</v>
      </c>
      <c r="K78" s="50"/>
      <c r="L78" s="50"/>
    </row>
    <row r="79" spans="1:12" s="1" customFormat="1" ht="31.5" x14ac:dyDescent="0.25">
      <c r="A79" s="12" t="s">
        <v>90</v>
      </c>
      <c r="B79" s="47" t="s">
        <v>456</v>
      </c>
      <c r="C79" s="26">
        <v>4201470</v>
      </c>
      <c r="D79" s="26">
        <v>4201470</v>
      </c>
      <c r="E79" s="15"/>
      <c r="F79" s="25"/>
      <c r="G79" s="35"/>
      <c r="H79" s="25"/>
      <c r="I79" s="45"/>
      <c r="J79" s="25"/>
      <c r="K79" s="25"/>
      <c r="L79" s="25"/>
    </row>
    <row r="80" spans="1:12" s="1" customFormat="1" ht="31.5" x14ac:dyDescent="0.25">
      <c r="A80" s="12" t="s">
        <v>91</v>
      </c>
      <c r="B80" s="46" t="s">
        <v>457</v>
      </c>
      <c r="C80" s="26">
        <v>6660029.9999999991</v>
      </c>
      <c r="D80" s="26">
        <v>6660029.9999999991</v>
      </c>
      <c r="E80" s="11"/>
      <c r="F80" s="25"/>
      <c r="G80" s="19"/>
      <c r="H80" s="25"/>
      <c r="I80" s="45"/>
      <c r="J80" s="25"/>
      <c r="K80" s="25"/>
      <c r="L80" s="25"/>
    </row>
    <row r="81" spans="1:12" s="1" customFormat="1" ht="31.5" x14ac:dyDescent="0.25">
      <c r="A81" s="12" t="s">
        <v>92</v>
      </c>
      <c r="B81" s="47" t="s">
        <v>458</v>
      </c>
      <c r="C81" s="26">
        <v>1920000</v>
      </c>
      <c r="D81" s="50"/>
      <c r="E81" s="23"/>
      <c r="F81" s="25"/>
      <c r="G81" s="8">
        <v>800</v>
      </c>
      <c r="H81" s="26">
        <v>1920000</v>
      </c>
      <c r="I81" s="45"/>
      <c r="J81" s="50"/>
      <c r="K81" s="50"/>
      <c r="L81" s="50"/>
    </row>
    <row r="82" spans="1:12" s="1" customFormat="1" ht="31.5" x14ac:dyDescent="0.25">
      <c r="A82" s="12" t="s">
        <v>93</v>
      </c>
      <c r="B82" s="43" t="s">
        <v>459</v>
      </c>
      <c r="C82" s="26">
        <v>834720</v>
      </c>
      <c r="D82" s="50"/>
      <c r="E82" s="7"/>
      <c r="F82" s="25"/>
      <c r="G82" s="8">
        <v>347.8</v>
      </c>
      <c r="H82" s="26">
        <v>834720</v>
      </c>
      <c r="I82" s="45"/>
      <c r="J82" s="50"/>
      <c r="K82" s="50"/>
      <c r="L82" s="50"/>
    </row>
    <row r="83" spans="1:12" s="1" customFormat="1" ht="31.5" x14ac:dyDescent="0.25">
      <c r="A83" s="12" t="s">
        <v>94</v>
      </c>
      <c r="B83" s="43" t="s">
        <v>460</v>
      </c>
      <c r="C83" s="26">
        <v>6769815</v>
      </c>
      <c r="D83" s="26">
        <v>6769815</v>
      </c>
      <c r="E83" s="7"/>
      <c r="F83" s="25"/>
      <c r="G83" s="8"/>
      <c r="H83" s="25"/>
      <c r="I83" s="45"/>
      <c r="J83" s="25"/>
      <c r="K83" s="25"/>
      <c r="L83" s="25"/>
    </row>
    <row r="84" spans="1:12" s="1" customFormat="1" ht="31.5" x14ac:dyDescent="0.25">
      <c r="A84" s="12" t="s">
        <v>95</v>
      </c>
      <c r="B84" s="47" t="s">
        <v>461</v>
      </c>
      <c r="C84" s="26">
        <v>10893480</v>
      </c>
      <c r="D84" s="26">
        <v>10893480</v>
      </c>
      <c r="E84" s="15"/>
      <c r="F84" s="25"/>
      <c r="G84" s="19"/>
      <c r="H84" s="25"/>
      <c r="I84" s="45"/>
      <c r="J84" s="25"/>
      <c r="K84" s="25"/>
      <c r="L84" s="25"/>
    </row>
    <row r="85" spans="1:12" s="1" customFormat="1" ht="31.5" x14ac:dyDescent="0.25">
      <c r="A85" s="12" t="s">
        <v>96</v>
      </c>
      <c r="B85" s="47" t="s">
        <v>462</v>
      </c>
      <c r="C85" s="26">
        <v>9510735</v>
      </c>
      <c r="D85" s="26">
        <v>9510735</v>
      </c>
      <c r="E85" s="15"/>
      <c r="F85" s="25"/>
      <c r="G85" s="19"/>
      <c r="H85" s="25"/>
      <c r="I85" s="45"/>
      <c r="J85" s="25"/>
      <c r="K85" s="25"/>
      <c r="L85" s="25"/>
    </row>
    <row r="86" spans="1:12" s="1" customFormat="1" ht="15.75" x14ac:dyDescent="0.25">
      <c r="A86" s="10" t="s">
        <v>97</v>
      </c>
      <c r="B86" s="54" t="s">
        <v>463</v>
      </c>
      <c r="C86" s="26">
        <v>4138875</v>
      </c>
      <c r="D86" s="26">
        <v>4138875</v>
      </c>
      <c r="E86" s="15"/>
      <c r="F86" s="25"/>
      <c r="G86" s="19"/>
      <c r="H86" s="25"/>
      <c r="I86" s="45"/>
      <c r="J86" s="25"/>
      <c r="K86" s="25"/>
      <c r="L86" s="25"/>
    </row>
    <row r="87" spans="1:12" s="1" customFormat="1" ht="31.5" x14ac:dyDescent="0.25">
      <c r="A87" s="12" t="s">
        <v>98</v>
      </c>
      <c r="B87" s="46" t="s">
        <v>464</v>
      </c>
      <c r="C87" s="26">
        <v>1500720</v>
      </c>
      <c r="D87" s="50"/>
      <c r="E87" s="11"/>
      <c r="F87" s="25"/>
      <c r="G87" s="8">
        <v>625.29999999999995</v>
      </c>
      <c r="H87" s="26">
        <v>1500720</v>
      </c>
      <c r="I87" s="45"/>
      <c r="J87" s="50"/>
      <c r="K87" s="50"/>
      <c r="L87" s="50"/>
    </row>
    <row r="88" spans="1:12" s="1" customFormat="1" ht="15.75" x14ac:dyDescent="0.25">
      <c r="A88" s="10" t="s">
        <v>99</v>
      </c>
      <c r="B88" s="46" t="s">
        <v>465</v>
      </c>
      <c r="C88" s="26">
        <v>9254309.9999999981</v>
      </c>
      <c r="D88" s="26">
        <v>9254309.9999999981</v>
      </c>
      <c r="E88" s="11"/>
      <c r="F88" s="25"/>
      <c r="G88" s="19"/>
      <c r="H88" s="25"/>
      <c r="I88" s="45"/>
      <c r="J88" s="25"/>
      <c r="K88" s="25"/>
      <c r="L88" s="25"/>
    </row>
    <row r="89" spans="1:12" s="1" customFormat="1" ht="31.5" x14ac:dyDescent="0.25">
      <c r="A89" s="12" t="s">
        <v>100</v>
      </c>
      <c r="B89" s="46" t="s">
        <v>466</v>
      </c>
      <c r="C89" s="26">
        <v>5447910</v>
      </c>
      <c r="D89" s="26">
        <v>5447910</v>
      </c>
      <c r="E89" s="11"/>
      <c r="F89" s="25"/>
      <c r="G89" s="19"/>
      <c r="H89" s="25"/>
      <c r="I89" s="45"/>
      <c r="J89" s="25"/>
      <c r="K89" s="25"/>
      <c r="L89" s="25"/>
    </row>
    <row r="90" spans="1:12" s="1" customFormat="1" ht="31.5" x14ac:dyDescent="0.25">
      <c r="A90" s="12" t="s">
        <v>101</v>
      </c>
      <c r="B90" s="43" t="s">
        <v>467</v>
      </c>
      <c r="C90" s="26">
        <v>2966400</v>
      </c>
      <c r="D90" s="50"/>
      <c r="E90" s="7"/>
      <c r="F90" s="25"/>
      <c r="G90" s="8">
        <v>1236</v>
      </c>
      <c r="H90" s="26">
        <v>2966400</v>
      </c>
      <c r="I90" s="45"/>
      <c r="J90" s="50"/>
      <c r="K90" s="50"/>
      <c r="L90" s="50"/>
    </row>
    <row r="91" spans="1:12" s="1" customFormat="1" ht="31.5" x14ac:dyDescent="0.25">
      <c r="A91" s="12" t="s">
        <v>102</v>
      </c>
      <c r="B91" s="47" t="s">
        <v>468</v>
      </c>
      <c r="C91" s="26">
        <v>2628000</v>
      </c>
      <c r="D91" s="50"/>
      <c r="E91" s="23"/>
      <c r="F91" s="25"/>
      <c r="G91" s="8">
        <v>1095</v>
      </c>
      <c r="H91" s="26">
        <v>2628000</v>
      </c>
      <c r="I91" s="45"/>
      <c r="J91" s="50"/>
      <c r="K91" s="50"/>
      <c r="L91" s="50"/>
    </row>
    <row r="92" spans="1:12" s="1" customFormat="1" ht="31.5" x14ac:dyDescent="0.25">
      <c r="A92" s="12" t="s">
        <v>103</v>
      </c>
      <c r="B92" s="47" t="s">
        <v>469</v>
      </c>
      <c r="C92" s="26">
        <v>3600000</v>
      </c>
      <c r="D92" s="50"/>
      <c r="E92" s="18">
        <v>2</v>
      </c>
      <c r="F92" s="26">
        <v>3600000</v>
      </c>
      <c r="G92" s="19"/>
      <c r="H92" s="50"/>
      <c r="I92" s="45"/>
      <c r="J92" s="50"/>
      <c r="K92" s="50"/>
      <c r="L92" s="50"/>
    </row>
    <row r="93" spans="1:12" s="1" customFormat="1" ht="31.5" x14ac:dyDescent="0.25">
      <c r="A93" s="12" t="s">
        <v>104</v>
      </c>
      <c r="B93" s="48" t="s">
        <v>470</v>
      </c>
      <c r="C93" s="26">
        <v>6726330</v>
      </c>
      <c r="D93" s="26">
        <v>6726330</v>
      </c>
      <c r="E93" s="15"/>
      <c r="F93" s="25"/>
      <c r="G93" s="19"/>
      <c r="H93" s="25"/>
      <c r="I93" s="45"/>
      <c r="J93" s="25"/>
      <c r="K93" s="25"/>
      <c r="L93" s="25"/>
    </row>
    <row r="94" spans="1:12" s="1" customFormat="1" ht="31.5" x14ac:dyDescent="0.25">
      <c r="A94" s="12" t="s">
        <v>105</v>
      </c>
      <c r="B94" s="47" t="s">
        <v>471</v>
      </c>
      <c r="C94" s="26">
        <v>7200000</v>
      </c>
      <c r="D94" s="50"/>
      <c r="E94" s="18">
        <v>4</v>
      </c>
      <c r="F94" s="26">
        <v>7200000</v>
      </c>
      <c r="G94" s="19"/>
      <c r="H94" s="50"/>
      <c r="I94" s="45"/>
      <c r="J94" s="50"/>
      <c r="K94" s="50"/>
      <c r="L94" s="50"/>
    </row>
    <row r="95" spans="1:12" s="1" customFormat="1" ht="31.5" x14ac:dyDescent="0.25">
      <c r="A95" s="12" t="s">
        <v>106</v>
      </c>
      <c r="B95" s="48" t="s">
        <v>472</v>
      </c>
      <c r="C95" s="26">
        <v>1593600</v>
      </c>
      <c r="D95" s="50"/>
      <c r="E95" s="15"/>
      <c r="F95" s="25"/>
      <c r="G95" s="8">
        <v>664</v>
      </c>
      <c r="H95" s="26">
        <v>1593600</v>
      </c>
      <c r="I95" s="45"/>
      <c r="J95" s="50"/>
      <c r="K95" s="50"/>
      <c r="L95" s="50"/>
    </row>
    <row r="96" spans="1:12" s="1" customFormat="1" ht="31.5" x14ac:dyDescent="0.25">
      <c r="A96" s="12" t="s">
        <v>107</v>
      </c>
      <c r="B96" s="55" t="s">
        <v>473</v>
      </c>
      <c r="C96" s="26">
        <v>6905145</v>
      </c>
      <c r="D96" s="26">
        <v>6905145</v>
      </c>
      <c r="E96" s="23"/>
      <c r="F96" s="25"/>
      <c r="G96" s="31"/>
      <c r="H96" s="25"/>
      <c r="I96" s="45"/>
      <c r="J96" s="25"/>
      <c r="K96" s="25"/>
      <c r="L96" s="25"/>
    </row>
    <row r="97" spans="1:12" s="1" customFormat="1" ht="31.5" x14ac:dyDescent="0.25">
      <c r="A97" s="12" t="s">
        <v>108</v>
      </c>
      <c r="B97" s="47" t="s">
        <v>474</v>
      </c>
      <c r="C97" s="26">
        <v>3077880</v>
      </c>
      <c r="D97" s="26">
        <v>3077880</v>
      </c>
      <c r="E97" s="15"/>
      <c r="F97" s="25"/>
      <c r="G97" s="35"/>
      <c r="H97" s="25"/>
      <c r="I97" s="45"/>
      <c r="J97" s="25"/>
      <c r="K97" s="25"/>
      <c r="L97" s="25"/>
    </row>
    <row r="98" spans="1:12" s="1" customFormat="1" ht="31.5" x14ac:dyDescent="0.25">
      <c r="A98" s="12" t="s">
        <v>109</v>
      </c>
      <c r="B98" s="47" t="s">
        <v>475</v>
      </c>
      <c r="C98" s="26">
        <v>3600000</v>
      </c>
      <c r="D98" s="50"/>
      <c r="E98" s="18">
        <v>2</v>
      </c>
      <c r="F98" s="26">
        <v>3600000</v>
      </c>
      <c r="G98" s="17"/>
      <c r="H98" s="50"/>
      <c r="I98" s="45"/>
      <c r="J98" s="50"/>
      <c r="K98" s="50"/>
      <c r="L98" s="50"/>
    </row>
    <row r="99" spans="1:12" s="1" customFormat="1" ht="31.5" x14ac:dyDescent="0.25">
      <c r="A99" s="12" t="s">
        <v>110</v>
      </c>
      <c r="B99" s="53" t="s">
        <v>476</v>
      </c>
      <c r="C99" s="26">
        <v>5096325</v>
      </c>
      <c r="D99" s="26">
        <v>5096325</v>
      </c>
      <c r="E99" s="23"/>
      <c r="F99" s="25"/>
      <c r="G99" s="19"/>
      <c r="H99" s="25"/>
      <c r="I99" s="45"/>
      <c r="J99" s="25"/>
      <c r="K99" s="25"/>
      <c r="L99" s="25"/>
    </row>
    <row r="100" spans="1:12" s="1" customFormat="1" ht="31.5" x14ac:dyDescent="0.25">
      <c r="A100" s="12" t="s">
        <v>111</v>
      </c>
      <c r="B100" s="47" t="s">
        <v>477</v>
      </c>
      <c r="C100" s="26">
        <v>2880000</v>
      </c>
      <c r="D100" s="50"/>
      <c r="E100" s="23"/>
      <c r="F100" s="25"/>
      <c r="G100" s="8">
        <v>1200</v>
      </c>
      <c r="H100" s="26">
        <v>2880000</v>
      </c>
      <c r="I100" s="45"/>
      <c r="J100" s="50"/>
      <c r="K100" s="50"/>
      <c r="L100" s="50"/>
    </row>
    <row r="101" spans="1:12" s="1" customFormat="1" ht="31.5" x14ac:dyDescent="0.25">
      <c r="A101" s="12" t="s">
        <v>112</v>
      </c>
      <c r="B101" s="46" t="s">
        <v>478</v>
      </c>
      <c r="C101" s="26">
        <v>1780560</v>
      </c>
      <c r="D101" s="50"/>
      <c r="E101" s="11"/>
      <c r="F101" s="25"/>
      <c r="G101" s="8">
        <v>741.9</v>
      </c>
      <c r="H101" s="26">
        <v>1780560</v>
      </c>
      <c r="I101" s="45"/>
      <c r="J101" s="50"/>
      <c r="K101" s="50"/>
      <c r="L101" s="50"/>
    </row>
    <row r="102" spans="1:12" s="1" customFormat="1" ht="31.5" x14ac:dyDescent="0.25">
      <c r="A102" s="12" t="s">
        <v>113</v>
      </c>
      <c r="B102" s="46" t="s">
        <v>479</v>
      </c>
      <c r="C102" s="26">
        <v>3284880</v>
      </c>
      <c r="D102" s="50"/>
      <c r="E102" s="11"/>
      <c r="F102" s="25"/>
      <c r="G102" s="8">
        <v>1368.7</v>
      </c>
      <c r="H102" s="26">
        <v>3284880</v>
      </c>
      <c r="I102" s="45"/>
      <c r="J102" s="50"/>
      <c r="K102" s="50"/>
      <c r="L102" s="50"/>
    </row>
    <row r="103" spans="1:12" s="1" customFormat="1" ht="31.5" x14ac:dyDescent="0.25">
      <c r="A103" s="12" t="s">
        <v>114</v>
      </c>
      <c r="B103" s="47" t="s">
        <v>480</v>
      </c>
      <c r="C103" s="26">
        <v>5293860</v>
      </c>
      <c r="D103" s="26">
        <v>5293860</v>
      </c>
      <c r="E103" s="23"/>
      <c r="F103" s="25"/>
      <c r="G103" s="17"/>
      <c r="H103" s="25"/>
      <c r="I103" s="45"/>
      <c r="J103" s="25"/>
      <c r="K103" s="25"/>
      <c r="L103" s="25"/>
    </row>
    <row r="104" spans="1:12" s="1" customFormat="1" ht="31.5" x14ac:dyDescent="0.25">
      <c r="A104" s="12" t="s">
        <v>115</v>
      </c>
      <c r="B104" s="47" t="s">
        <v>481</v>
      </c>
      <c r="C104" s="26">
        <v>7200000</v>
      </c>
      <c r="D104" s="50"/>
      <c r="E104" s="18">
        <v>4</v>
      </c>
      <c r="F104" s="26">
        <v>7200000</v>
      </c>
      <c r="G104" s="19"/>
      <c r="H104" s="50"/>
      <c r="I104" s="45"/>
      <c r="J104" s="50"/>
      <c r="K104" s="50"/>
      <c r="L104" s="50"/>
    </row>
    <row r="105" spans="1:12" s="1" customFormat="1" ht="31.5" x14ac:dyDescent="0.25">
      <c r="A105" s="12" t="s">
        <v>116</v>
      </c>
      <c r="B105" s="47" t="s">
        <v>482</v>
      </c>
      <c r="C105" s="26">
        <v>1432800</v>
      </c>
      <c r="D105" s="50"/>
      <c r="E105" s="15"/>
      <c r="F105" s="25"/>
      <c r="G105" s="8">
        <v>597</v>
      </c>
      <c r="H105" s="26">
        <v>1432800</v>
      </c>
      <c r="I105" s="45"/>
      <c r="J105" s="50"/>
      <c r="K105" s="50"/>
      <c r="L105" s="50"/>
    </row>
    <row r="106" spans="1:12" s="1" customFormat="1" ht="31.5" x14ac:dyDescent="0.25">
      <c r="A106" s="12" t="s">
        <v>117</v>
      </c>
      <c r="B106" s="48" t="s">
        <v>483</v>
      </c>
      <c r="C106" s="26">
        <v>789600</v>
      </c>
      <c r="D106" s="50"/>
      <c r="E106" s="15"/>
      <c r="F106" s="25"/>
      <c r="G106" s="8">
        <v>329</v>
      </c>
      <c r="H106" s="26">
        <v>789600</v>
      </c>
      <c r="I106" s="45"/>
      <c r="J106" s="50"/>
      <c r="K106" s="50"/>
      <c r="L106" s="50"/>
    </row>
    <row r="107" spans="1:12" s="1" customFormat="1" ht="31.5" x14ac:dyDescent="0.25">
      <c r="A107" s="12" t="s">
        <v>118</v>
      </c>
      <c r="B107" s="47" t="s">
        <v>484</v>
      </c>
      <c r="C107" s="26">
        <v>2865600</v>
      </c>
      <c r="D107" s="50"/>
      <c r="E107" s="14"/>
      <c r="F107" s="25"/>
      <c r="G107" s="8">
        <v>1194</v>
      </c>
      <c r="H107" s="26">
        <v>2865600</v>
      </c>
      <c r="I107" s="45"/>
      <c r="J107" s="50"/>
      <c r="K107" s="50"/>
      <c r="L107" s="50"/>
    </row>
    <row r="108" spans="1:12" s="1" customFormat="1" ht="31.5" x14ac:dyDescent="0.25">
      <c r="A108" s="12" t="s">
        <v>119</v>
      </c>
      <c r="B108" s="28" t="s">
        <v>485</v>
      </c>
      <c r="C108" s="26">
        <v>10987080</v>
      </c>
      <c r="D108" s="26">
        <v>10987080</v>
      </c>
      <c r="E108" s="18"/>
      <c r="F108" s="25"/>
      <c r="G108" s="17"/>
      <c r="H108" s="25"/>
      <c r="I108" s="45"/>
      <c r="J108" s="25"/>
      <c r="K108" s="25"/>
      <c r="L108" s="25"/>
    </row>
    <row r="109" spans="1:12" s="1" customFormat="1" ht="31.5" x14ac:dyDescent="0.25">
      <c r="A109" s="12" t="s">
        <v>120</v>
      </c>
      <c r="B109" s="28" t="s">
        <v>486</v>
      </c>
      <c r="C109" s="26">
        <v>3600000</v>
      </c>
      <c r="D109" s="50"/>
      <c r="E109" s="18">
        <v>2</v>
      </c>
      <c r="F109" s="26">
        <v>3600000</v>
      </c>
      <c r="G109" s="17"/>
      <c r="H109" s="50"/>
      <c r="I109" s="45"/>
      <c r="J109" s="50"/>
      <c r="K109" s="50"/>
      <c r="L109" s="50"/>
    </row>
    <row r="110" spans="1:12" s="1" customFormat="1" ht="31.5" x14ac:dyDescent="0.25">
      <c r="A110" s="12" t="s">
        <v>121</v>
      </c>
      <c r="B110" s="28" t="s">
        <v>487</v>
      </c>
      <c r="C110" s="26">
        <v>2174700</v>
      </c>
      <c r="D110" s="50"/>
      <c r="E110" s="18"/>
      <c r="F110" s="25"/>
      <c r="G110" s="17"/>
      <c r="H110" s="50"/>
      <c r="I110" s="45">
        <v>1866.9</v>
      </c>
      <c r="J110" s="26">
        <v>2174700</v>
      </c>
      <c r="K110" s="50"/>
      <c r="L110" s="50"/>
    </row>
    <row r="111" spans="1:12" s="1" customFormat="1" ht="31.5" x14ac:dyDescent="0.25">
      <c r="A111" s="12" t="s">
        <v>122</v>
      </c>
      <c r="B111" s="56" t="s">
        <v>488</v>
      </c>
      <c r="C111" s="26">
        <v>2628000</v>
      </c>
      <c r="D111" s="50"/>
      <c r="E111" s="23"/>
      <c r="F111" s="25"/>
      <c r="G111" s="8">
        <v>1095</v>
      </c>
      <c r="H111" s="26">
        <v>2628000</v>
      </c>
      <c r="I111" s="45"/>
      <c r="J111" s="50"/>
      <c r="K111" s="50"/>
      <c r="L111" s="50"/>
    </row>
    <row r="112" spans="1:12" s="1" customFormat="1" ht="31.5" x14ac:dyDescent="0.25">
      <c r="A112" s="12" t="s">
        <v>123</v>
      </c>
      <c r="B112" s="55" t="s">
        <v>489</v>
      </c>
      <c r="C112" s="26">
        <v>2628000</v>
      </c>
      <c r="D112" s="50"/>
      <c r="E112" s="23"/>
      <c r="F112" s="25"/>
      <c r="G112" s="8">
        <v>1095</v>
      </c>
      <c r="H112" s="26">
        <v>2628000</v>
      </c>
      <c r="I112" s="45"/>
      <c r="J112" s="50"/>
      <c r="K112" s="50"/>
      <c r="L112" s="50"/>
    </row>
    <row r="113" spans="1:12" s="1" customFormat="1" ht="31.5" x14ac:dyDescent="0.25">
      <c r="A113" s="12" t="s">
        <v>124</v>
      </c>
      <c r="B113" s="43" t="s">
        <v>490</v>
      </c>
      <c r="C113" s="26">
        <v>7836199</v>
      </c>
      <c r="D113" s="50"/>
      <c r="E113" s="15"/>
      <c r="F113" s="25"/>
      <c r="G113" s="19"/>
      <c r="H113" s="50"/>
      <c r="I113" s="45">
        <v>2234</v>
      </c>
      <c r="J113" s="26">
        <v>7836199</v>
      </c>
      <c r="K113" s="50"/>
      <c r="L113" s="50"/>
    </row>
    <row r="114" spans="1:12" s="1" customFormat="1" ht="31.5" x14ac:dyDescent="0.25">
      <c r="A114" s="12" t="s">
        <v>125</v>
      </c>
      <c r="B114" s="43" t="s">
        <v>491</v>
      </c>
      <c r="C114" s="26">
        <v>1573920</v>
      </c>
      <c r="D114" s="50"/>
      <c r="E114" s="7"/>
      <c r="F114" s="25"/>
      <c r="G114" s="8">
        <v>655.8</v>
      </c>
      <c r="H114" s="26">
        <v>1573920</v>
      </c>
      <c r="I114" s="45"/>
      <c r="J114" s="50"/>
      <c r="K114" s="50"/>
      <c r="L114" s="50"/>
    </row>
    <row r="115" spans="1:12" s="1" customFormat="1" ht="31.5" x14ac:dyDescent="0.25">
      <c r="A115" s="12" t="s">
        <v>126</v>
      </c>
      <c r="B115" s="46" t="s">
        <v>492</v>
      </c>
      <c r="C115" s="26">
        <v>729360</v>
      </c>
      <c r="D115" s="50"/>
      <c r="E115" s="11"/>
      <c r="F115" s="25"/>
      <c r="G115" s="8">
        <v>303.89999999999998</v>
      </c>
      <c r="H115" s="26">
        <v>729360</v>
      </c>
      <c r="I115" s="45"/>
      <c r="J115" s="50"/>
      <c r="K115" s="50"/>
      <c r="L115" s="50"/>
    </row>
    <row r="116" spans="1:12" s="1" customFormat="1" ht="31.5" x14ac:dyDescent="0.25">
      <c r="A116" s="12" t="s">
        <v>127</v>
      </c>
      <c r="B116" s="57" t="s">
        <v>493</v>
      </c>
      <c r="C116" s="26">
        <v>716880</v>
      </c>
      <c r="D116" s="50"/>
      <c r="E116" s="11"/>
      <c r="F116" s="25"/>
      <c r="G116" s="8">
        <v>298.7</v>
      </c>
      <c r="H116" s="26">
        <v>716880</v>
      </c>
      <c r="I116" s="45"/>
      <c r="J116" s="50"/>
      <c r="K116" s="50"/>
      <c r="L116" s="50"/>
    </row>
    <row r="117" spans="1:12" s="1" customFormat="1" ht="31.5" x14ac:dyDescent="0.25">
      <c r="A117" s="12" t="s">
        <v>128</v>
      </c>
      <c r="B117" s="57" t="s">
        <v>494</v>
      </c>
      <c r="C117" s="26">
        <v>712320</v>
      </c>
      <c r="D117" s="50"/>
      <c r="E117" s="11"/>
      <c r="F117" s="25"/>
      <c r="G117" s="8">
        <v>296.8</v>
      </c>
      <c r="H117" s="26">
        <v>712320</v>
      </c>
      <c r="I117" s="45"/>
      <c r="J117" s="50"/>
      <c r="K117" s="50"/>
      <c r="L117" s="50"/>
    </row>
    <row r="118" spans="1:12" s="1" customFormat="1" ht="31.5" x14ac:dyDescent="0.25">
      <c r="A118" s="12" t="s">
        <v>129</v>
      </c>
      <c r="B118" s="47" t="s">
        <v>495</v>
      </c>
      <c r="C118" s="26">
        <v>23931360.000000004</v>
      </c>
      <c r="D118" s="50"/>
      <c r="E118" s="14"/>
      <c r="F118" s="25"/>
      <c r="G118" s="8">
        <v>9971.4000000000015</v>
      </c>
      <c r="H118" s="26">
        <v>23931360.000000004</v>
      </c>
      <c r="I118" s="45"/>
      <c r="J118" s="50"/>
      <c r="K118" s="50"/>
      <c r="L118" s="50"/>
    </row>
    <row r="119" spans="1:12" s="1" customFormat="1" ht="31.5" x14ac:dyDescent="0.25">
      <c r="A119" s="12" t="s">
        <v>130</v>
      </c>
      <c r="B119" s="47" t="s">
        <v>496</v>
      </c>
      <c r="C119" s="26">
        <v>995475</v>
      </c>
      <c r="D119" s="26">
        <v>995475</v>
      </c>
      <c r="E119" s="14"/>
      <c r="F119" s="25"/>
      <c r="G119" s="19"/>
      <c r="H119" s="25"/>
      <c r="I119" s="45"/>
      <c r="J119" s="25"/>
      <c r="K119" s="25"/>
      <c r="L119" s="25"/>
    </row>
    <row r="120" spans="1:12" s="1" customFormat="1" ht="31.5" x14ac:dyDescent="0.25">
      <c r="A120" s="12" t="s">
        <v>131</v>
      </c>
      <c r="B120" s="29" t="s">
        <v>497</v>
      </c>
      <c r="C120" s="26">
        <v>912000</v>
      </c>
      <c r="D120" s="50"/>
      <c r="E120" s="14"/>
      <c r="F120" s="25"/>
      <c r="G120" s="8">
        <v>380</v>
      </c>
      <c r="H120" s="26">
        <v>912000</v>
      </c>
      <c r="I120" s="45"/>
      <c r="J120" s="50"/>
      <c r="K120" s="50"/>
      <c r="L120" s="50"/>
    </row>
    <row r="121" spans="1:12" s="1" customFormat="1" ht="31.5" x14ac:dyDescent="0.25">
      <c r="A121" s="12" t="s">
        <v>132</v>
      </c>
      <c r="B121" s="29" t="s">
        <v>498</v>
      </c>
      <c r="C121" s="26">
        <v>2095200</v>
      </c>
      <c r="D121" s="50"/>
      <c r="E121" s="14"/>
      <c r="F121" s="25"/>
      <c r="G121" s="8">
        <v>873</v>
      </c>
      <c r="H121" s="26">
        <v>2095200</v>
      </c>
      <c r="I121" s="45"/>
      <c r="J121" s="50"/>
      <c r="K121" s="50"/>
      <c r="L121" s="50"/>
    </row>
    <row r="122" spans="1:12" s="1" customFormat="1" ht="31.5" x14ac:dyDescent="0.25">
      <c r="A122" s="12" t="s">
        <v>133</v>
      </c>
      <c r="B122" s="29" t="s">
        <v>499</v>
      </c>
      <c r="C122" s="26">
        <v>1227135</v>
      </c>
      <c r="D122" s="26">
        <v>1227135</v>
      </c>
      <c r="E122" s="14"/>
      <c r="F122" s="25"/>
      <c r="G122" s="16"/>
      <c r="H122" s="25"/>
      <c r="I122" s="45"/>
      <c r="J122" s="25"/>
      <c r="K122" s="25"/>
      <c r="L122" s="25"/>
    </row>
    <row r="123" spans="1:12" s="1" customFormat="1" ht="31.5" x14ac:dyDescent="0.25">
      <c r="A123" s="12" t="s">
        <v>134</v>
      </c>
      <c r="B123" s="43" t="s">
        <v>500</v>
      </c>
      <c r="C123" s="26">
        <v>872100</v>
      </c>
      <c r="D123" s="50"/>
      <c r="E123" s="7"/>
      <c r="F123" s="25"/>
      <c r="G123" s="8">
        <v>581.4</v>
      </c>
      <c r="H123" s="26">
        <v>872100</v>
      </c>
      <c r="I123" s="45"/>
      <c r="J123" s="50"/>
      <c r="K123" s="50"/>
      <c r="L123" s="50"/>
    </row>
    <row r="124" spans="1:12" s="1" customFormat="1" ht="31.5" x14ac:dyDescent="0.25">
      <c r="A124" s="12" t="s">
        <v>135</v>
      </c>
      <c r="B124" s="29" t="s">
        <v>501</v>
      </c>
      <c r="C124" s="26">
        <v>1401600</v>
      </c>
      <c r="D124" s="50"/>
      <c r="E124" s="14"/>
      <c r="F124" s="25"/>
      <c r="G124" s="8">
        <v>584</v>
      </c>
      <c r="H124" s="26">
        <v>1401600</v>
      </c>
      <c r="I124" s="45"/>
      <c r="J124" s="50"/>
      <c r="K124" s="50"/>
      <c r="L124" s="50"/>
    </row>
    <row r="125" spans="1:12" s="1" customFormat="1" ht="31.5" x14ac:dyDescent="0.25">
      <c r="A125" s="12" t="s">
        <v>136</v>
      </c>
      <c r="B125" s="58" t="s">
        <v>502</v>
      </c>
      <c r="C125" s="26">
        <v>1632240</v>
      </c>
      <c r="D125" s="50"/>
      <c r="E125" s="14"/>
      <c r="F125" s="25"/>
      <c r="G125" s="8">
        <v>680.1</v>
      </c>
      <c r="H125" s="26">
        <v>1632240</v>
      </c>
      <c r="I125" s="45"/>
      <c r="J125" s="50"/>
      <c r="K125" s="50"/>
      <c r="L125" s="50"/>
    </row>
    <row r="126" spans="1:12" s="1" customFormat="1" ht="31.5" x14ac:dyDescent="0.25">
      <c r="A126" s="12" t="s">
        <v>137</v>
      </c>
      <c r="B126" s="58" t="s">
        <v>503</v>
      </c>
      <c r="C126" s="26">
        <v>1005600</v>
      </c>
      <c r="D126" s="50"/>
      <c r="E126" s="14"/>
      <c r="F126" s="25"/>
      <c r="G126" s="8">
        <v>419</v>
      </c>
      <c r="H126" s="26">
        <v>1005600</v>
      </c>
      <c r="I126" s="45"/>
      <c r="J126" s="50"/>
      <c r="K126" s="50"/>
      <c r="L126" s="50"/>
    </row>
    <row r="127" spans="1:12" s="1" customFormat="1" ht="31.5" x14ac:dyDescent="0.25">
      <c r="A127" s="12" t="s">
        <v>138</v>
      </c>
      <c r="B127" s="58" t="s">
        <v>504</v>
      </c>
      <c r="C127" s="26">
        <v>988533</v>
      </c>
      <c r="D127" s="50"/>
      <c r="E127" s="14"/>
      <c r="F127" s="25"/>
      <c r="G127" s="21"/>
      <c r="H127" s="50"/>
      <c r="I127" s="45">
        <v>1331</v>
      </c>
      <c r="J127" s="26">
        <v>988533</v>
      </c>
      <c r="K127" s="50"/>
      <c r="L127" s="50"/>
    </row>
    <row r="128" spans="1:12" s="1" customFormat="1" ht="31.5" x14ac:dyDescent="0.25">
      <c r="A128" s="12" t="s">
        <v>139</v>
      </c>
      <c r="B128" s="47" t="s">
        <v>505</v>
      </c>
      <c r="C128" s="26">
        <v>3600000</v>
      </c>
      <c r="D128" s="50"/>
      <c r="E128" s="18">
        <v>2</v>
      </c>
      <c r="F128" s="26">
        <v>3600000</v>
      </c>
      <c r="G128" s="21"/>
      <c r="H128" s="50"/>
      <c r="I128" s="45"/>
      <c r="J128" s="50"/>
      <c r="K128" s="50"/>
      <c r="L128" s="50"/>
    </row>
    <row r="129" spans="1:12" s="1" customFormat="1" ht="31.5" x14ac:dyDescent="0.25">
      <c r="A129" s="12" t="s">
        <v>140</v>
      </c>
      <c r="B129" s="47" t="s">
        <v>506</v>
      </c>
      <c r="C129" s="26">
        <v>5414565</v>
      </c>
      <c r="D129" s="26">
        <v>5414565</v>
      </c>
      <c r="E129" s="15"/>
      <c r="F129" s="25"/>
      <c r="G129" s="21"/>
      <c r="H129" s="25"/>
      <c r="I129" s="45"/>
      <c r="J129" s="25"/>
      <c r="K129" s="25"/>
      <c r="L129" s="25"/>
    </row>
    <row r="130" spans="1:12" s="1" customFormat="1" ht="31.5" x14ac:dyDescent="0.25">
      <c r="A130" s="12" t="s">
        <v>141</v>
      </c>
      <c r="B130" s="28" t="s">
        <v>507</v>
      </c>
      <c r="C130" s="26">
        <v>2587027</v>
      </c>
      <c r="D130" s="50"/>
      <c r="E130" s="18"/>
      <c r="F130" s="25"/>
      <c r="G130" s="17"/>
      <c r="H130" s="50"/>
      <c r="I130" s="45">
        <v>1792</v>
      </c>
      <c r="J130" s="26">
        <v>2587027</v>
      </c>
      <c r="K130" s="50"/>
      <c r="L130" s="50"/>
    </row>
    <row r="131" spans="1:12" s="1" customFormat="1" ht="31.5" x14ac:dyDescent="0.25">
      <c r="A131" s="12" t="s">
        <v>142</v>
      </c>
      <c r="B131" s="59" t="s">
        <v>508</v>
      </c>
      <c r="C131" s="26">
        <v>354000</v>
      </c>
      <c r="D131" s="50"/>
      <c r="E131" s="11"/>
      <c r="F131" s="25"/>
      <c r="G131" s="8">
        <v>236</v>
      </c>
      <c r="H131" s="26">
        <v>354000</v>
      </c>
      <c r="I131" s="45"/>
      <c r="J131" s="50"/>
      <c r="K131" s="50"/>
      <c r="L131" s="50"/>
    </row>
    <row r="132" spans="1:12" s="1" customFormat="1" ht="31.5" x14ac:dyDescent="0.25">
      <c r="A132" s="12" t="s">
        <v>143</v>
      </c>
      <c r="B132" s="43" t="s">
        <v>509</v>
      </c>
      <c r="C132" s="26">
        <v>1152000</v>
      </c>
      <c r="D132" s="50"/>
      <c r="E132" s="7"/>
      <c r="F132" s="25"/>
      <c r="G132" s="8">
        <v>480</v>
      </c>
      <c r="H132" s="26">
        <v>1152000</v>
      </c>
      <c r="I132" s="45"/>
      <c r="J132" s="50"/>
      <c r="K132" s="50"/>
      <c r="L132" s="50"/>
    </row>
    <row r="133" spans="1:12" s="1" customFormat="1" ht="31.5" x14ac:dyDescent="0.25">
      <c r="A133" s="12" t="s">
        <v>144</v>
      </c>
      <c r="B133" s="46" t="s">
        <v>510</v>
      </c>
      <c r="C133" s="26">
        <v>4932915</v>
      </c>
      <c r="D133" s="26">
        <v>4932915</v>
      </c>
      <c r="E133" s="11"/>
      <c r="F133" s="25"/>
      <c r="G133" s="17"/>
      <c r="H133" s="25"/>
      <c r="I133" s="45"/>
      <c r="J133" s="25"/>
      <c r="K133" s="25"/>
      <c r="L133" s="25"/>
    </row>
    <row r="134" spans="1:12" s="1" customFormat="1" ht="31.5" x14ac:dyDescent="0.25">
      <c r="A134" s="12" t="s">
        <v>145</v>
      </c>
      <c r="B134" s="47" t="s">
        <v>511</v>
      </c>
      <c r="C134" s="26">
        <v>916255</v>
      </c>
      <c r="D134" s="50"/>
      <c r="E134" s="15"/>
      <c r="F134" s="25"/>
      <c r="G134" s="19"/>
      <c r="H134" s="50"/>
      <c r="I134" s="45">
        <v>1358</v>
      </c>
      <c r="J134" s="26">
        <v>916255</v>
      </c>
      <c r="K134" s="50"/>
      <c r="L134" s="50"/>
    </row>
    <row r="135" spans="1:12" s="1" customFormat="1" ht="31.5" x14ac:dyDescent="0.25">
      <c r="A135" s="12" t="s">
        <v>146</v>
      </c>
      <c r="B135" s="43" t="s">
        <v>512</v>
      </c>
      <c r="C135" s="26">
        <v>2880000</v>
      </c>
      <c r="D135" s="50"/>
      <c r="E135" s="7"/>
      <c r="F135" s="25"/>
      <c r="G135" s="8">
        <v>1200</v>
      </c>
      <c r="H135" s="26">
        <v>2880000</v>
      </c>
      <c r="I135" s="45"/>
      <c r="J135" s="50"/>
      <c r="K135" s="50"/>
      <c r="L135" s="50"/>
    </row>
    <row r="136" spans="1:12" s="1" customFormat="1" ht="31.5" x14ac:dyDescent="0.25">
      <c r="A136" s="12" t="s">
        <v>147</v>
      </c>
      <c r="B136" s="29" t="s">
        <v>513</v>
      </c>
      <c r="C136" s="26">
        <v>3989700</v>
      </c>
      <c r="D136" s="26">
        <v>3989700</v>
      </c>
      <c r="E136" s="14"/>
      <c r="F136" s="25"/>
      <c r="G136" s="16"/>
      <c r="H136" s="25"/>
      <c r="I136" s="45"/>
      <c r="J136" s="25"/>
      <c r="K136" s="25"/>
      <c r="L136" s="25"/>
    </row>
    <row r="137" spans="1:12" s="1" customFormat="1" ht="31.5" x14ac:dyDescent="0.25">
      <c r="A137" s="12" t="s">
        <v>148</v>
      </c>
      <c r="B137" s="29" t="s">
        <v>514</v>
      </c>
      <c r="C137" s="26">
        <v>4011150</v>
      </c>
      <c r="D137" s="26">
        <v>4011150</v>
      </c>
      <c r="E137" s="14"/>
      <c r="F137" s="25"/>
      <c r="G137" s="16"/>
      <c r="H137" s="25"/>
      <c r="I137" s="45"/>
      <c r="J137" s="25"/>
      <c r="K137" s="25"/>
      <c r="L137" s="25"/>
    </row>
    <row r="138" spans="1:12" s="1" customFormat="1" ht="31.5" x14ac:dyDescent="0.25">
      <c r="A138" s="12" t="s">
        <v>149</v>
      </c>
      <c r="B138" s="43" t="s">
        <v>515</v>
      </c>
      <c r="C138" s="26">
        <v>2997600</v>
      </c>
      <c r="D138" s="50"/>
      <c r="E138" s="7"/>
      <c r="F138" s="25"/>
      <c r="G138" s="8">
        <v>1249</v>
      </c>
      <c r="H138" s="26">
        <v>2997600</v>
      </c>
      <c r="I138" s="45"/>
      <c r="J138" s="50"/>
      <c r="K138" s="50"/>
      <c r="L138" s="50"/>
    </row>
    <row r="139" spans="1:12" s="1" customFormat="1" ht="31.5" x14ac:dyDescent="0.25">
      <c r="A139" s="12" t="s">
        <v>150</v>
      </c>
      <c r="B139" s="43" t="s">
        <v>516</v>
      </c>
      <c r="C139" s="26">
        <v>2280000</v>
      </c>
      <c r="D139" s="50"/>
      <c r="E139" s="7"/>
      <c r="F139" s="25"/>
      <c r="G139" s="8">
        <v>950</v>
      </c>
      <c r="H139" s="26">
        <v>2280000</v>
      </c>
      <c r="I139" s="45"/>
      <c r="J139" s="50"/>
      <c r="K139" s="50"/>
      <c r="L139" s="50"/>
    </row>
    <row r="140" spans="1:12" s="1" customFormat="1" ht="31.5" x14ac:dyDescent="0.25">
      <c r="A140" s="12" t="s">
        <v>151</v>
      </c>
      <c r="B140" s="28" t="s">
        <v>517</v>
      </c>
      <c r="C140" s="26">
        <v>1481805</v>
      </c>
      <c r="D140" s="26">
        <v>1481805</v>
      </c>
      <c r="E140" s="18"/>
      <c r="F140" s="25"/>
      <c r="G140" s="17"/>
      <c r="H140" s="25"/>
      <c r="I140" s="45"/>
      <c r="J140" s="25"/>
      <c r="K140" s="25"/>
      <c r="L140" s="25"/>
    </row>
    <row r="141" spans="1:12" s="1" customFormat="1" ht="31.5" x14ac:dyDescent="0.25">
      <c r="A141" s="12" t="s">
        <v>152</v>
      </c>
      <c r="B141" s="28" t="s">
        <v>518</v>
      </c>
      <c r="C141" s="26">
        <v>9123855</v>
      </c>
      <c r="D141" s="26">
        <v>9123855</v>
      </c>
      <c r="E141" s="18"/>
      <c r="F141" s="25"/>
      <c r="G141" s="17"/>
      <c r="H141" s="25"/>
      <c r="I141" s="45"/>
      <c r="J141" s="25"/>
      <c r="K141" s="25"/>
      <c r="L141" s="25"/>
    </row>
    <row r="142" spans="1:12" s="1" customFormat="1" ht="15.75" x14ac:dyDescent="0.25">
      <c r="A142" s="10" t="s">
        <v>153</v>
      </c>
      <c r="B142" s="28" t="s">
        <v>519</v>
      </c>
      <c r="C142" s="26">
        <v>8589945</v>
      </c>
      <c r="D142" s="26">
        <v>8589945</v>
      </c>
      <c r="E142" s="18"/>
      <c r="F142" s="25"/>
      <c r="G142" s="17"/>
      <c r="H142" s="25"/>
      <c r="I142" s="45"/>
      <c r="J142" s="25"/>
      <c r="K142" s="25"/>
      <c r="L142" s="25"/>
    </row>
    <row r="143" spans="1:12" s="1" customFormat="1" ht="31.5" x14ac:dyDescent="0.25">
      <c r="A143" s="12" t="s">
        <v>154</v>
      </c>
      <c r="B143" s="28" t="s">
        <v>520</v>
      </c>
      <c r="C143" s="26">
        <v>2352480</v>
      </c>
      <c r="D143" s="26">
        <v>2352480</v>
      </c>
      <c r="E143" s="18"/>
      <c r="F143" s="25"/>
      <c r="G143" s="17"/>
      <c r="H143" s="25"/>
      <c r="I143" s="45"/>
      <c r="J143" s="25"/>
      <c r="K143" s="25"/>
      <c r="L143" s="25"/>
    </row>
    <row r="144" spans="1:12" s="1" customFormat="1" ht="31.5" x14ac:dyDescent="0.25">
      <c r="A144" s="12" t="s">
        <v>155</v>
      </c>
      <c r="B144" s="28" t="s">
        <v>521</v>
      </c>
      <c r="C144" s="26">
        <v>10621455</v>
      </c>
      <c r="D144" s="26">
        <v>10621455</v>
      </c>
      <c r="E144" s="18"/>
      <c r="F144" s="25"/>
      <c r="G144" s="17"/>
      <c r="H144" s="25"/>
      <c r="I144" s="45"/>
      <c r="J144" s="25"/>
      <c r="K144" s="25"/>
      <c r="L144" s="25"/>
    </row>
    <row r="145" spans="1:12" s="1" customFormat="1" ht="31.5" x14ac:dyDescent="0.25">
      <c r="A145" s="12" t="s">
        <v>156</v>
      </c>
      <c r="B145" s="29" t="s">
        <v>522</v>
      </c>
      <c r="C145" s="26">
        <v>1450800</v>
      </c>
      <c r="D145" s="26">
        <v>1450800</v>
      </c>
      <c r="E145" s="14"/>
      <c r="F145" s="25"/>
      <c r="G145" s="16"/>
      <c r="H145" s="25"/>
      <c r="I145" s="45"/>
      <c r="J145" s="25"/>
      <c r="K145" s="25"/>
      <c r="L145" s="25"/>
    </row>
    <row r="146" spans="1:12" s="1" customFormat="1" ht="31.5" x14ac:dyDescent="0.25">
      <c r="A146" s="12" t="s">
        <v>157</v>
      </c>
      <c r="B146" s="32" t="s">
        <v>751</v>
      </c>
      <c r="C146" s="26">
        <v>3100850</v>
      </c>
      <c r="D146" s="50"/>
      <c r="E146" s="33"/>
      <c r="F146" s="25"/>
      <c r="G146" s="38"/>
      <c r="H146" s="50"/>
      <c r="I146" s="45">
        <v>2544.5</v>
      </c>
      <c r="J146" s="26">
        <v>3100850</v>
      </c>
      <c r="K146" s="50"/>
      <c r="L146" s="50"/>
    </row>
    <row r="147" spans="1:12" s="1" customFormat="1" ht="31.5" x14ac:dyDescent="0.25">
      <c r="A147" s="12" t="s">
        <v>158</v>
      </c>
      <c r="B147" s="28" t="s">
        <v>523</v>
      </c>
      <c r="C147" s="26">
        <v>14020890</v>
      </c>
      <c r="D147" s="26">
        <v>14020890</v>
      </c>
      <c r="E147" s="18"/>
      <c r="F147" s="25"/>
      <c r="G147" s="17"/>
      <c r="H147" s="25"/>
      <c r="I147" s="45"/>
      <c r="J147" s="25"/>
      <c r="K147" s="25"/>
      <c r="L147" s="25"/>
    </row>
    <row r="148" spans="1:12" s="1" customFormat="1" ht="31.5" x14ac:dyDescent="0.25">
      <c r="A148" s="12" t="s">
        <v>159</v>
      </c>
      <c r="B148" s="43" t="s">
        <v>524</v>
      </c>
      <c r="C148" s="26">
        <v>1630080</v>
      </c>
      <c r="D148" s="50"/>
      <c r="E148" s="7"/>
      <c r="F148" s="25"/>
      <c r="G148" s="8">
        <v>679.2</v>
      </c>
      <c r="H148" s="26">
        <v>1630080</v>
      </c>
      <c r="I148" s="45"/>
      <c r="J148" s="50"/>
      <c r="K148" s="50"/>
      <c r="L148" s="50"/>
    </row>
    <row r="149" spans="1:12" s="1" customFormat="1" ht="31.5" x14ac:dyDescent="0.25">
      <c r="A149" s="12" t="s">
        <v>160</v>
      </c>
      <c r="B149" s="58" t="s">
        <v>525</v>
      </c>
      <c r="C149" s="26">
        <v>3864885</v>
      </c>
      <c r="D149" s="50"/>
      <c r="E149" s="14"/>
      <c r="F149" s="25"/>
      <c r="G149" s="17"/>
      <c r="H149" s="50"/>
      <c r="I149" s="45">
        <v>4572</v>
      </c>
      <c r="J149" s="26">
        <v>3864885</v>
      </c>
      <c r="K149" s="50"/>
      <c r="L149" s="50"/>
    </row>
    <row r="150" spans="1:12" s="1" customFormat="1" ht="31.5" x14ac:dyDescent="0.25">
      <c r="A150" s="12" t="s">
        <v>161</v>
      </c>
      <c r="B150" s="54" t="s">
        <v>526</v>
      </c>
      <c r="C150" s="26">
        <v>538395</v>
      </c>
      <c r="D150" s="26">
        <v>538395</v>
      </c>
      <c r="E150" s="15"/>
      <c r="F150" s="25"/>
      <c r="G150" s="19"/>
      <c r="H150" s="25"/>
      <c r="I150" s="45"/>
      <c r="J150" s="25"/>
      <c r="K150" s="25"/>
      <c r="L150" s="25"/>
    </row>
    <row r="151" spans="1:12" s="1" customFormat="1" ht="31.5" x14ac:dyDescent="0.25">
      <c r="A151" s="12" t="s">
        <v>162</v>
      </c>
      <c r="B151" s="47" t="s">
        <v>527</v>
      </c>
      <c r="C151" s="26">
        <v>485852.99999999994</v>
      </c>
      <c r="D151" s="50"/>
      <c r="E151" s="15"/>
      <c r="F151" s="25"/>
      <c r="G151" s="19"/>
      <c r="H151" s="50"/>
      <c r="I151" s="45">
        <v>1122</v>
      </c>
      <c r="J151" s="26">
        <v>485852.99999999994</v>
      </c>
      <c r="K151" s="50"/>
      <c r="L151" s="50"/>
    </row>
    <row r="152" spans="1:12" s="1" customFormat="1" ht="31.5" x14ac:dyDescent="0.25">
      <c r="A152" s="12" t="s">
        <v>163</v>
      </c>
      <c r="B152" s="47" t="s">
        <v>528</v>
      </c>
      <c r="C152" s="26">
        <v>1121445</v>
      </c>
      <c r="D152" s="50"/>
      <c r="E152" s="15"/>
      <c r="F152" s="25"/>
      <c r="G152" s="19"/>
      <c r="H152" s="50"/>
      <c r="I152" s="45">
        <v>1477</v>
      </c>
      <c r="J152" s="26">
        <v>1121445</v>
      </c>
      <c r="K152" s="50"/>
      <c r="L152" s="50"/>
    </row>
    <row r="153" spans="1:12" s="1" customFormat="1" ht="31.5" x14ac:dyDescent="0.25">
      <c r="A153" s="12" t="s">
        <v>164</v>
      </c>
      <c r="B153" s="52" t="s">
        <v>529</v>
      </c>
      <c r="C153" s="26">
        <v>1639920</v>
      </c>
      <c r="D153" s="50"/>
      <c r="E153" s="7"/>
      <c r="F153" s="25"/>
      <c r="G153" s="8">
        <v>683.3</v>
      </c>
      <c r="H153" s="26">
        <v>1639920</v>
      </c>
      <c r="I153" s="45"/>
      <c r="J153" s="50"/>
      <c r="K153" s="50"/>
      <c r="L153" s="50"/>
    </row>
    <row r="154" spans="1:12" s="1" customFormat="1" ht="31.5" x14ac:dyDescent="0.25">
      <c r="A154" s="12" t="s">
        <v>165</v>
      </c>
      <c r="B154" s="58" t="s">
        <v>530</v>
      </c>
      <c r="C154" s="26">
        <v>477360</v>
      </c>
      <c r="D154" s="50"/>
      <c r="E154" s="14"/>
      <c r="F154" s="25"/>
      <c r="G154" s="8">
        <v>198.9</v>
      </c>
      <c r="H154" s="26">
        <v>477360</v>
      </c>
      <c r="I154" s="45"/>
      <c r="J154" s="50"/>
      <c r="K154" s="50"/>
      <c r="L154" s="50"/>
    </row>
    <row r="155" spans="1:12" s="1" customFormat="1" ht="31.5" x14ac:dyDescent="0.25">
      <c r="A155" s="12" t="s">
        <v>166</v>
      </c>
      <c r="B155" s="34" t="s">
        <v>531</v>
      </c>
      <c r="C155" s="26">
        <v>1280640</v>
      </c>
      <c r="D155" s="50"/>
      <c r="E155" s="14"/>
      <c r="F155" s="25"/>
      <c r="G155" s="8">
        <v>533.6</v>
      </c>
      <c r="H155" s="26">
        <v>1280640</v>
      </c>
      <c r="I155" s="45"/>
      <c r="J155" s="50"/>
      <c r="K155" s="50"/>
      <c r="L155" s="50"/>
    </row>
    <row r="156" spans="1:12" s="1" customFormat="1" ht="31.5" x14ac:dyDescent="0.25">
      <c r="A156" s="12" t="s">
        <v>167</v>
      </c>
      <c r="B156" s="29" t="s">
        <v>532</v>
      </c>
      <c r="C156" s="26">
        <v>4141800</v>
      </c>
      <c r="D156" s="26">
        <v>4141800</v>
      </c>
      <c r="E156" s="14"/>
      <c r="F156" s="25"/>
      <c r="G156" s="16"/>
      <c r="H156" s="25"/>
      <c r="I156" s="45"/>
      <c r="J156" s="25"/>
      <c r="K156" s="25"/>
      <c r="L156" s="25"/>
    </row>
    <row r="157" spans="1:12" s="1" customFormat="1" ht="31.5" x14ac:dyDescent="0.25">
      <c r="A157" s="12" t="s">
        <v>168</v>
      </c>
      <c r="B157" s="47" t="s">
        <v>533</v>
      </c>
      <c r="C157" s="26">
        <v>7989600</v>
      </c>
      <c r="D157" s="50"/>
      <c r="E157" s="14"/>
      <c r="F157" s="25"/>
      <c r="G157" s="8">
        <v>3329</v>
      </c>
      <c r="H157" s="26">
        <v>7989600</v>
      </c>
      <c r="I157" s="45"/>
      <c r="J157" s="50"/>
      <c r="K157" s="50"/>
      <c r="L157" s="50"/>
    </row>
    <row r="158" spans="1:12" s="1" customFormat="1" ht="31.5" x14ac:dyDescent="0.25">
      <c r="A158" s="12" t="s">
        <v>169</v>
      </c>
      <c r="B158" s="47" t="s">
        <v>534</v>
      </c>
      <c r="C158" s="26">
        <v>13523040</v>
      </c>
      <c r="D158" s="50"/>
      <c r="E158" s="14"/>
      <c r="F158" s="25"/>
      <c r="G158" s="8">
        <v>5634.6</v>
      </c>
      <c r="H158" s="26">
        <v>13523040</v>
      </c>
      <c r="I158" s="45"/>
      <c r="J158" s="50"/>
      <c r="K158" s="50"/>
      <c r="L158" s="50"/>
    </row>
    <row r="159" spans="1:12" s="1" customFormat="1" ht="31.5" x14ac:dyDescent="0.25">
      <c r="A159" s="12" t="s">
        <v>170</v>
      </c>
      <c r="B159" s="47" t="s">
        <v>535</v>
      </c>
      <c r="C159" s="26">
        <v>5040000</v>
      </c>
      <c r="D159" s="50"/>
      <c r="E159" s="23"/>
      <c r="F159" s="25"/>
      <c r="G159" s="8">
        <v>2100</v>
      </c>
      <c r="H159" s="26">
        <v>5040000</v>
      </c>
      <c r="I159" s="45"/>
      <c r="J159" s="50"/>
      <c r="K159" s="50"/>
      <c r="L159" s="50"/>
    </row>
    <row r="160" spans="1:12" s="1" customFormat="1" ht="31.5" x14ac:dyDescent="0.25">
      <c r="A160" s="12" t="s">
        <v>171</v>
      </c>
      <c r="B160" s="55" t="s">
        <v>536</v>
      </c>
      <c r="C160" s="26">
        <v>2630400</v>
      </c>
      <c r="D160" s="50"/>
      <c r="E160" s="23"/>
      <c r="F160" s="25"/>
      <c r="G160" s="8">
        <v>1096</v>
      </c>
      <c r="H160" s="26">
        <v>2630400</v>
      </c>
      <c r="I160" s="45"/>
      <c r="J160" s="50"/>
      <c r="K160" s="50"/>
      <c r="L160" s="50"/>
    </row>
    <row r="161" spans="1:12" s="1" customFormat="1" ht="31.5" x14ac:dyDescent="0.25">
      <c r="A161" s="12" t="s">
        <v>172</v>
      </c>
      <c r="B161" s="55" t="s">
        <v>537</v>
      </c>
      <c r="C161" s="26">
        <v>2632800</v>
      </c>
      <c r="D161" s="50"/>
      <c r="E161" s="23"/>
      <c r="F161" s="25"/>
      <c r="G161" s="8">
        <v>1097</v>
      </c>
      <c r="H161" s="26">
        <v>2632800</v>
      </c>
      <c r="I161" s="45"/>
      <c r="J161" s="50"/>
      <c r="K161" s="50"/>
      <c r="L161" s="50"/>
    </row>
    <row r="162" spans="1:12" s="1" customFormat="1" ht="31.5" x14ac:dyDescent="0.25">
      <c r="A162" s="12" t="s">
        <v>173</v>
      </c>
      <c r="B162" s="55" t="s">
        <v>538</v>
      </c>
      <c r="C162" s="26">
        <v>2606400</v>
      </c>
      <c r="D162" s="50"/>
      <c r="E162" s="23"/>
      <c r="F162" s="25"/>
      <c r="G162" s="8">
        <v>1086</v>
      </c>
      <c r="H162" s="26">
        <v>2606400</v>
      </c>
      <c r="I162" s="45"/>
      <c r="J162" s="50"/>
      <c r="K162" s="50"/>
      <c r="L162" s="50"/>
    </row>
    <row r="163" spans="1:12" s="1" customFormat="1" ht="31.5" x14ac:dyDescent="0.25">
      <c r="A163" s="12" t="s">
        <v>174</v>
      </c>
      <c r="B163" s="29" t="s">
        <v>539</v>
      </c>
      <c r="C163" s="26">
        <v>4227600</v>
      </c>
      <c r="D163" s="26">
        <v>4227600</v>
      </c>
      <c r="E163" s="14"/>
      <c r="F163" s="25"/>
      <c r="G163" s="16"/>
      <c r="H163" s="25"/>
      <c r="I163" s="45"/>
      <c r="J163" s="25"/>
      <c r="K163" s="25"/>
      <c r="L163" s="25"/>
    </row>
    <row r="164" spans="1:12" s="1" customFormat="1" ht="31.5" x14ac:dyDescent="0.25">
      <c r="A164" s="12" t="s">
        <v>175</v>
      </c>
      <c r="B164" s="43" t="s">
        <v>540</v>
      </c>
      <c r="C164" s="26">
        <v>4510155</v>
      </c>
      <c r="D164" s="26">
        <v>4510155</v>
      </c>
      <c r="E164" s="7"/>
      <c r="F164" s="25"/>
      <c r="G164" s="8"/>
      <c r="H164" s="25"/>
      <c r="I164" s="45"/>
      <c r="J164" s="25"/>
      <c r="K164" s="25"/>
      <c r="L164" s="25"/>
    </row>
    <row r="165" spans="1:12" s="1" customFormat="1" ht="31.5" x14ac:dyDescent="0.25">
      <c r="A165" s="12" t="s">
        <v>176</v>
      </c>
      <c r="B165" s="43" t="s">
        <v>541</v>
      </c>
      <c r="C165" s="26">
        <v>9578880</v>
      </c>
      <c r="D165" s="50"/>
      <c r="E165" s="7"/>
      <c r="F165" s="25"/>
      <c r="G165" s="27"/>
      <c r="H165" s="50"/>
      <c r="I165" s="45"/>
      <c r="J165" s="26"/>
      <c r="K165" s="26">
        <v>654.63</v>
      </c>
      <c r="L165" s="26">
        <v>9578880</v>
      </c>
    </row>
    <row r="166" spans="1:12" s="1" customFormat="1" ht="31.5" x14ac:dyDescent="0.25">
      <c r="A166" s="12" t="s">
        <v>177</v>
      </c>
      <c r="B166" s="29" t="s">
        <v>542</v>
      </c>
      <c r="C166" s="26">
        <v>3513600</v>
      </c>
      <c r="D166" s="50"/>
      <c r="E166" s="14"/>
      <c r="F166" s="25"/>
      <c r="G166" s="8">
        <v>1464</v>
      </c>
      <c r="H166" s="26">
        <v>3513600</v>
      </c>
      <c r="I166" s="45"/>
      <c r="J166" s="50"/>
      <c r="K166" s="50"/>
      <c r="L166" s="50"/>
    </row>
    <row r="167" spans="1:12" s="1" customFormat="1" ht="31.5" x14ac:dyDescent="0.25">
      <c r="A167" s="12" t="s">
        <v>178</v>
      </c>
      <c r="B167" s="29" t="s">
        <v>543</v>
      </c>
      <c r="C167" s="26">
        <v>4239300</v>
      </c>
      <c r="D167" s="26">
        <v>4239300</v>
      </c>
      <c r="E167" s="14"/>
      <c r="F167" s="25"/>
      <c r="G167" s="16"/>
      <c r="H167" s="25"/>
      <c r="I167" s="45"/>
      <c r="J167" s="25"/>
      <c r="K167" s="25"/>
      <c r="L167" s="25"/>
    </row>
    <row r="168" spans="1:12" s="1" customFormat="1" ht="31.5" x14ac:dyDescent="0.25">
      <c r="A168" s="12" t="s">
        <v>179</v>
      </c>
      <c r="B168" s="59" t="s">
        <v>544</v>
      </c>
      <c r="C168" s="26">
        <v>1273920</v>
      </c>
      <c r="D168" s="50"/>
      <c r="E168" s="11"/>
      <c r="F168" s="25"/>
      <c r="G168" s="8">
        <v>530.79999999999995</v>
      </c>
      <c r="H168" s="26">
        <v>1273920</v>
      </c>
      <c r="I168" s="45"/>
      <c r="J168" s="50"/>
      <c r="K168" s="50"/>
      <c r="L168" s="50"/>
    </row>
    <row r="169" spans="1:12" s="1" customFormat="1" ht="31.5" x14ac:dyDescent="0.25">
      <c r="A169" s="12" t="s">
        <v>180</v>
      </c>
      <c r="B169" s="29" t="s">
        <v>545</v>
      </c>
      <c r="C169" s="26">
        <v>4260750</v>
      </c>
      <c r="D169" s="26">
        <v>4260750</v>
      </c>
      <c r="E169" s="14"/>
      <c r="F169" s="25"/>
      <c r="G169" s="16"/>
      <c r="H169" s="25"/>
      <c r="I169" s="45"/>
      <c r="J169" s="25"/>
      <c r="K169" s="25"/>
      <c r="L169" s="25"/>
    </row>
    <row r="170" spans="1:12" s="1" customFormat="1" ht="31.5" x14ac:dyDescent="0.25">
      <c r="A170" s="12" t="s">
        <v>181</v>
      </c>
      <c r="B170" s="29" t="s">
        <v>546</v>
      </c>
      <c r="C170" s="26">
        <v>2928000</v>
      </c>
      <c r="D170" s="50"/>
      <c r="E170" s="14"/>
      <c r="F170" s="25"/>
      <c r="G170" s="8">
        <v>1220</v>
      </c>
      <c r="H170" s="26">
        <v>2928000</v>
      </c>
      <c r="I170" s="45"/>
      <c r="J170" s="50"/>
      <c r="K170" s="50"/>
      <c r="L170" s="50"/>
    </row>
    <row r="171" spans="1:12" s="1" customFormat="1" ht="31.5" x14ac:dyDescent="0.25">
      <c r="A171" s="12" t="s">
        <v>182</v>
      </c>
      <c r="B171" s="60" t="s">
        <v>547</v>
      </c>
      <c r="C171" s="26">
        <v>462345</v>
      </c>
      <c r="D171" s="26">
        <v>462345</v>
      </c>
      <c r="E171" s="15"/>
      <c r="F171" s="25"/>
      <c r="G171" s="19"/>
      <c r="H171" s="25"/>
      <c r="I171" s="45"/>
      <c r="J171" s="25"/>
      <c r="K171" s="25"/>
      <c r="L171" s="25"/>
    </row>
    <row r="172" spans="1:12" s="1" customFormat="1" ht="31.5" x14ac:dyDescent="0.25">
      <c r="A172" s="12" t="s">
        <v>183</v>
      </c>
      <c r="B172" s="60" t="s">
        <v>548</v>
      </c>
      <c r="C172" s="26">
        <v>605019.4</v>
      </c>
      <c r="D172" s="50"/>
      <c r="E172" s="15"/>
      <c r="F172" s="25"/>
      <c r="G172" s="19"/>
      <c r="H172" s="50"/>
      <c r="I172" s="45">
        <v>482</v>
      </c>
      <c r="J172" s="26">
        <v>605019.4</v>
      </c>
      <c r="K172" s="50"/>
      <c r="L172" s="50"/>
    </row>
    <row r="173" spans="1:12" s="1" customFormat="1" ht="31.5" x14ac:dyDescent="0.25">
      <c r="A173" s="12" t="s">
        <v>184</v>
      </c>
      <c r="B173" s="58" t="s">
        <v>549</v>
      </c>
      <c r="C173" s="26">
        <v>3151618.9999999995</v>
      </c>
      <c r="D173" s="50"/>
      <c r="E173" s="13"/>
      <c r="F173" s="25"/>
      <c r="G173" s="17"/>
      <c r="H173" s="50"/>
      <c r="I173" s="45">
        <v>4620</v>
      </c>
      <c r="J173" s="26">
        <v>3151618.9999999995</v>
      </c>
      <c r="K173" s="50"/>
      <c r="L173" s="50"/>
    </row>
    <row r="174" spans="1:12" s="1" customFormat="1" ht="31.5" x14ac:dyDescent="0.25">
      <c r="A174" s="12" t="s">
        <v>185</v>
      </c>
      <c r="B174" s="60" t="s">
        <v>550</v>
      </c>
      <c r="C174" s="26">
        <v>408525</v>
      </c>
      <c r="D174" s="26">
        <v>408525</v>
      </c>
      <c r="E174" s="15"/>
      <c r="F174" s="25"/>
      <c r="G174" s="19"/>
      <c r="H174" s="25"/>
      <c r="I174" s="45"/>
      <c r="J174" s="25"/>
      <c r="K174" s="25"/>
      <c r="L174" s="25"/>
    </row>
    <row r="175" spans="1:12" s="1" customFormat="1" ht="31.5" x14ac:dyDescent="0.25">
      <c r="A175" s="12" t="s">
        <v>186</v>
      </c>
      <c r="B175" s="52" t="s">
        <v>551</v>
      </c>
      <c r="C175" s="26">
        <v>1099200</v>
      </c>
      <c r="D175" s="50"/>
      <c r="E175" s="7"/>
      <c r="F175" s="25"/>
      <c r="G175" s="8">
        <v>458</v>
      </c>
      <c r="H175" s="26">
        <v>1099200</v>
      </c>
      <c r="I175" s="45"/>
      <c r="J175" s="50"/>
      <c r="K175" s="50"/>
      <c r="L175" s="50"/>
    </row>
    <row r="176" spans="1:12" s="1" customFormat="1" ht="31.5" x14ac:dyDescent="0.25">
      <c r="A176" s="12" t="s">
        <v>187</v>
      </c>
      <c r="B176" s="46" t="s">
        <v>552</v>
      </c>
      <c r="C176" s="26">
        <v>769200</v>
      </c>
      <c r="D176" s="50"/>
      <c r="E176" s="11"/>
      <c r="F176" s="25"/>
      <c r="G176" s="8">
        <v>320.5</v>
      </c>
      <c r="H176" s="26">
        <v>769200</v>
      </c>
      <c r="I176" s="45"/>
      <c r="J176" s="50"/>
      <c r="K176" s="50"/>
      <c r="L176" s="50"/>
    </row>
    <row r="177" spans="1:12" s="1" customFormat="1" ht="31.5" x14ac:dyDescent="0.25">
      <c r="A177" s="12" t="s">
        <v>188</v>
      </c>
      <c r="B177" s="46" t="s">
        <v>553</v>
      </c>
      <c r="C177" s="26">
        <v>768000</v>
      </c>
      <c r="D177" s="50"/>
      <c r="E177" s="11"/>
      <c r="F177" s="25"/>
      <c r="G177" s="8">
        <v>320</v>
      </c>
      <c r="H177" s="26">
        <v>768000</v>
      </c>
      <c r="I177" s="45"/>
      <c r="J177" s="50"/>
      <c r="K177" s="50"/>
      <c r="L177" s="50"/>
    </row>
    <row r="178" spans="1:12" s="1" customFormat="1" ht="31.5" x14ac:dyDescent="0.25">
      <c r="A178" s="12" t="s">
        <v>189</v>
      </c>
      <c r="B178" s="47" t="s">
        <v>554</v>
      </c>
      <c r="C178" s="26">
        <v>1283400</v>
      </c>
      <c r="D178" s="50"/>
      <c r="E178" s="15"/>
      <c r="F178" s="25"/>
      <c r="G178" s="8">
        <v>855.6</v>
      </c>
      <c r="H178" s="26">
        <v>1283400</v>
      </c>
      <c r="I178" s="45"/>
      <c r="J178" s="50"/>
      <c r="K178" s="50"/>
      <c r="L178" s="50"/>
    </row>
    <row r="179" spans="1:12" s="1" customFormat="1" ht="31.5" x14ac:dyDescent="0.25">
      <c r="A179" s="12" t="s">
        <v>190</v>
      </c>
      <c r="B179" s="28" t="s">
        <v>555</v>
      </c>
      <c r="C179" s="26">
        <v>631200</v>
      </c>
      <c r="D179" s="50"/>
      <c r="E179" s="18"/>
      <c r="F179" s="25"/>
      <c r="G179" s="8">
        <v>263</v>
      </c>
      <c r="H179" s="26">
        <v>631200</v>
      </c>
      <c r="I179" s="45"/>
      <c r="J179" s="50"/>
      <c r="K179" s="50"/>
      <c r="L179" s="50"/>
    </row>
    <row r="180" spans="1:12" s="1" customFormat="1" ht="31.5" x14ac:dyDescent="0.25">
      <c r="A180" s="12" t="s">
        <v>191</v>
      </c>
      <c r="B180" s="29" t="s">
        <v>556</v>
      </c>
      <c r="C180" s="26">
        <v>4346550</v>
      </c>
      <c r="D180" s="26">
        <v>4346550</v>
      </c>
      <c r="E180" s="14"/>
      <c r="F180" s="25"/>
      <c r="G180" s="16"/>
      <c r="H180" s="25"/>
      <c r="I180" s="45"/>
      <c r="J180" s="25"/>
      <c r="K180" s="25"/>
      <c r="L180" s="25"/>
    </row>
    <row r="181" spans="1:12" s="1" customFormat="1" ht="31.5" x14ac:dyDescent="0.25">
      <c r="A181" s="12" t="s">
        <v>192</v>
      </c>
      <c r="B181" s="29" t="s">
        <v>557</v>
      </c>
      <c r="C181" s="26">
        <v>1532880</v>
      </c>
      <c r="D181" s="50"/>
      <c r="E181" s="14"/>
      <c r="F181" s="25"/>
      <c r="G181" s="8">
        <v>638.70000000000005</v>
      </c>
      <c r="H181" s="26">
        <v>1532880</v>
      </c>
      <c r="I181" s="45"/>
      <c r="J181" s="50"/>
      <c r="K181" s="50"/>
      <c r="L181" s="50"/>
    </row>
    <row r="182" spans="1:12" s="1" customFormat="1" ht="31.5" x14ac:dyDescent="0.25">
      <c r="A182" s="12" t="s">
        <v>193</v>
      </c>
      <c r="B182" s="29" t="s">
        <v>558</v>
      </c>
      <c r="C182" s="26">
        <v>2226000</v>
      </c>
      <c r="D182" s="50"/>
      <c r="E182" s="14"/>
      <c r="F182" s="25"/>
      <c r="G182" s="8">
        <v>927.5</v>
      </c>
      <c r="H182" s="26">
        <v>2226000</v>
      </c>
      <c r="I182" s="45"/>
      <c r="J182" s="50"/>
      <c r="K182" s="50"/>
      <c r="L182" s="50"/>
    </row>
    <row r="183" spans="1:12" s="1" customFormat="1" ht="31.5" x14ac:dyDescent="0.25">
      <c r="A183" s="12" t="s">
        <v>194</v>
      </c>
      <c r="B183" s="47" t="s">
        <v>559</v>
      </c>
      <c r="C183" s="26">
        <v>1512000</v>
      </c>
      <c r="D183" s="50"/>
      <c r="E183" s="15"/>
      <c r="F183" s="25"/>
      <c r="G183" s="8">
        <v>630</v>
      </c>
      <c r="H183" s="26">
        <v>1512000</v>
      </c>
      <c r="I183" s="45"/>
      <c r="J183" s="50"/>
      <c r="K183" s="50"/>
      <c r="L183" s="50"/>
    </row>
    <row r="184" spans="1:12" s="1" customFormat="1" ht="15.75" x14ac:dyDescent="0.25">
      <c r="A184" s="10" t="s">
        <v>195</v>
      </c>
      <c r="B184" s="46" t="s">
        <v>560</v>
      </c>
      <c r="C184" s="26">
        <v>739680</v>
      </c>
      <c r="D184" s="50"/>
      <c r="E184" s="11"/>
      <c r="F184" s="25"/>
      <c r="G184" s="8">
        <v>308.2</v>
      </c>
      <c r="H184" s="26">
        <v>739680</v>
      </c>
      <c r="I184" s="45"/>
      <c r="J184" s="50"/>
      <c r="K184" s="50"/>
      <c r="L184" s="50"/>
    </row>
    <row r="185" spans="1:12" s="1" customFormat="1" ht="31.5" x14ac:dyDescent="0.25">
      <c r="A185" s="12" t="s">
        <v>196</v>
      </c>
      <c r="B185" s="46" t="s">
        <v>561</v>
      </c>
      <c r="C185" s="26">
        <v>4647435</v>
      </c>
      <c r="D185" s="26">
        <v>4647435</v>
      </c>
      <c r="E185" s="11"/>
      <c r="F185" s="25"/>
      <c r="G185" s="19"/>
      <c r="H185" s="25"/>
      <c r="I185" s="45"/>
      <c r="J185" s="25"/>
      <c r="K185" s="25"/>
      <c r="L185" s="25"/>
    </row>
    <row r="186" spans="1:12" s="1" customFormat="1" ht="31.5" x14ac:dyDescent="0.25">
      <c r="A186" s="12" t="s">
        <v>197</v>
      </c>
      <c r="B186" s="29" t="s">
        <v>562</v>
      </c>
      <c r="C186" s="26">
        <v>1890720</v>
      </c>
      <c r="D186" s="50"/>
      <c r="E186" s="14"/>
      <c r="F186" s="25"/>
      <c r="G186" s="8">
        <v>787.8</v>
      </c>
      <c r="H186" s="26">
        <v>1890720</v>
      </c>
      <c r="I186" s="45"/>
      <c r="J186" s="50"/>
      <c r="K186" s="50"/>
      <c r="L186" s="50"/>
    </row>
    <row r="187" spans="1:12" s="1" customFormat="1" ht="31.5" x14ac:dyDescent="0.25">
      <c r="A187" s="12" t="s">
        <v>198</v>
      </c>
      <c r="B187" s="47" t="s">
        <v>563</v>
      </c>
      <c r="C187" s="26">
        <v>10023000</v>
      </c>
      <c r="D187" s="26">
        <v>10023000</v>
      </c>
      <c r="E187" s="23"/>
      <c r="F187" s="25"/>
      <c r="G187" s="17"/>
      <c r="H187" s="25"/>
      <c r="I187" s="45"/>
      <c r="J187" s="25"/>
      <c r="K187" s="25"/>
      <c r="L187" s="25"/>
    </row>
    <row r="188" spans="1:12" s="1" customFormat="1" ht="31.5" x14ac:dyDescent="0.25">
      <c r="A188" s="12" t="s">
        <v>199</v>
      </c>
      <c r="B188" s="47" t="s">
        <v>564</v>
      </c>
      <c r="C188" s="26">
        <v>10112310</v>
      </c>
      <c r="D188" s="26">
        <v>10112310</v>
      </c>
      <c r="E188" s="23"/>
      <c r="F188" s="25"/>
      <c r="G188" s="17"/>
      <c r="H188" s="25"/>
      <c r="I188" s="45"/>
      <c r="J188" s="25"/>
      <c r="K188" s="25"/>
      <c r="L188" s="25"/>
    </row>
    <row r="189" spans="1:12" s="1" customFormat="1" ht="31.5" x14ac:dyDescent="0.25">
      <c r="A189" s="12" t="s">
        <v>200</v>
      </c>
      <c r="B189" s="43" t="s">
        <v>565</v>
      </c>
      <c r="C189" s="26">
        <v>736800</v>
      </c>
      <c r="D189" s="50"/>
      <c r="E189" s="7"/>
      <c r="F189" s="25"/>
      <c r="G189" s="8">
        <v>307</v>
      </c>
      <c r="H189" s="26">
        <v>736800</v>
      </c>
      <c r="I189" s="45"/>
      <c r="J189" s="50"/>
      <c r="K189" s="50"/>
      <c r="L189" s="50"/>
    </row>
    <row r="190" spans="1:12" s="1" customFormat="1" ht="31.5" x14ac:dyDescent="0.25">
      <c r="A190" s="12" t="s">
        <v>201</v>
      </c>
      <c r="B190" s="43" t="s">
        <v>566</v>
      </c>
      <c r="C190" s="26">
        <v>717600</v>
      </c>
      <c r="D190" s="50"/>
      <c r="E190" s="7"/>
      <c r="F190" s="25"/>
      <c r="G190" s="8">
        <v>299</v>
      </c>
      <c r="H190" s="26">
        <v>717600</v>
      </c>
      <c r="I190" s="45"/>
      <c r="J190" s="50"/>
      <c r="K190" s="50"/>
      <c r="L190" s="50"/>
    </row>
    <row r="191" spans="1:12" s="1" customFormat="1" ht="31.5" x14ac:dyDescent="0.25">
      <c r="A191" s="12" t="s">
        <v>202</v>
      </c>
      <c r="B191" s="28" t="s">
        <v>567</v>
      </c>
      <c r="C191" s="26">
        <v>4548765</v>
      </c>
      <c r="D191" s="26">
        <v>4548765</v>
      </c>
      <c r="E191" s="18"/>
      <c r="F191" s="25"/>
      <c r="G191" s="17"/>
      <c r="H191" s="25"/>
      <c r="I191" s="45"/>
      <c r="J191" s="25"/>
      <c r="K191" s="25"/>
      <c r="L191" s="25"/>
    </row>
    <row r="192" spans="1:12" s="1" customFormat="1" ht="31.5" x14ac:dyDescent="0.25">
      <c r="A192" s="12" t="s">
        <v>203</v>
      </c>
      <c r="B192" s="43" t="s">
        <v>568</v>
      </c>
      <c r="C192" s="26">
        <v>1144800</v>
      </c>
      <c r="D192" s="50"/>
      <c r="E192" s="7"/>
      <c r="F192" s="25"/>
      <c r="G192" s="8">
        <v>477</v>
      </c>
      <c r="H192" s="26">
        <v>1144800</v>
      </c>
      <c r="I192" s="45"/>
      <c r="J192" s="50"/>
      <c r="K192" s="50"/>
      <c r="L192" s="50"/>
    </row>
    <row r="193" spans="1:12" s="1" customFormat="1" ht="31.5" x14ac:dyDescent="0.25">
      <c r="A193" s="12" t="s">
        <v>204</v>
      </c>
      <c r="B193" s="51" t="s">
        <v>569</v>
      </c>
      <c r="C193" s="26">
        <v>1110915</v>
      </c>
      <c r="D193" s="26">
        <v>1110915</v>
      </c>
      <c r="E193" s="14"/>
      <c r="F193" s="25"/>
      <c r="G193" s="19"/>
      <c r="H193" s="25"/>
      <c r="I193" s="45"/>
      <c r="J193" s="25"/>
      <c r="K193" s="25"/>
      <c r="L193" s="25"/>
    </row>
    <row r="194" spans="1:12" s="1" customFormat="1" ht="31.5" x14ac:dyDescent="0.25">
      <c r="A194" s="12" t="s">
        <v>205</v>
      </c>
      <c r="B194" s="28" t="s">
        <v>570</v>
      </c>
      <c r="C194" s="26">
        <v>1312577</v>
      </c>
      <c r="D194" s="50"/>
      <c r="E194" s="18"/>
      <c r="F194" s="25"/>
      <c r="G194" s="17"/>
      <c r="H194" s="50"/>
      <c r="I194" s="45">
        <v>929</v>
      </c>
      <c r="J194" s="26">
        <v>1312577</v>
      </c>
      <c r="K194" s="50"/>
      <c r="L194" s="50"/>
    </row>
    <row r="195" spans="1:12" s="1" customFormat="1" ht="31.5" x14ac:dyDescent="0.25">
      <c r="A195" s="12" t="s">
        <v>206</v>
      </c>
      <c r="B195" s="28" t="s">
        <v>571</v>
      </c>
      <c r="C195" s="26">
        <v>7200000</v>
      </c>
      <c r="D195" s="50"/>
      <c r="E195" s="18">
        <v>4</v>
      </c>
      <c r="F195" s="26">
        <v>7200000</v>
      </c>
      <c r="G195" s="17"/>
      <c r="H195" s="50"/>
      <c r="I195" s="45"/>
      <c r="J195" s="50"/>
      <c r="K195" s="50"/>
      <c r="L195" s="50"/>
    </row>
    <row r="196" spans="1:12" s="1" customFormat="1" ht="31.5" x14ac:dyDescent="0.25">
      <c r="A196" s="12" t="s">
        <v>207</v>
      </c>
      <c r="B196" s="58" t="s">
        <v>572</v>
      </c>
      <c r="C196" s="26">
        <v>2830560</v>
      </c>
      <c r="D196" s="50"/>
      <c r="E196" s="14"/>
      <c r="F196" s="25"/>
      <c r="G196" s="8">
        <v>1179.4000000000001</v>
      </c>
      <c r="H196" s="26">
        <v>2830560</v>
      </c>
      <c r="I196" s="45"/>
      <c r="J196" s="50"/>
      <c r="K196" s="50"/>
      <c r="L196" s="50"/>
    </row>
    <row r="197" spans="1:12" s="1" customFormat="1" ht="31.5" x14ac:dyDescent="0.25">
      <c r="A197" s="12" t="s">
        <v>208</v>
      </c>
      <c r="B197" s="28" t="s">
        <v>573</v>
      </c>
      <c r="C197" s="26">
        <v>1917600</v>
      </c>
      <c r="D197" s="50"/>
      <c r="E197" s="18"/>
      <c r="F197" s="25"/>
      <c r="G197" s="8">
        <v>799</v>
      </c>
      <c r="H197" s="26">
        <v>1917600</v>
      </c>
      <c r="I197" s="45"/>
      <c r="J197" s="50"/>
      <c r="K197" s="50"/>
      <c r="L197" s="50"/>
    </row>
    <row r="198" spans="1:12" s="1" customFormat="1" ht="31.5" x14ac:dyDescent="0.25">
      <c r="A198" s="12" t="s">
        <v>209</v>
      </c>
      <c r="B198" s="28" t="s">
        <v>574</v>
      </c>
      <c r="C198" s="26">
        <v>650928</v>
      </c>
      <c r="D198" s="50"/>
      <c r="E198" s="18"/>
      <c r="F198" s="25"/>
      <c r="G198" s="17"/>
      <c r="H198" s="50"/>
      <c r="I198" s="45">
        <v>440.9</v>
      </c>
      <c r="J198" s="26">
        <v>650928</v>
      </c>
      <c r="K198" s="50"/>
      <c r="L198" s="50"/>
    </row>
    <row r="199" spans="1:12" s="1" customFormat="1" ht="31.5" x14ac:dyDescent="0.25">
      <c r="A199" s="12" t="s">
        <v>210</v>
      </c>
      <c r="B199" s="49" t="s">
        <v>575</v>
      </c>
      <c r="C199" s="26">
        <v>7523685</v>
      </c>
      <c r="D199" s="26">
        <v>7523685</v>
      </c>
      <c r="E199" s="15"/>
      <c r="F199" s="25"/>
      <c r="G199" s="19"/>
      <c r="H199" s="25"/>
      <c r="I199" s="45"/>
      <c r="J199" s="25"/>
      <c r="K199" s="25"/>
      <c r="L199" s="25"/>
    </row>
    <row r="200" spans="1:12" s="1" customFormat="1" ht="31.5" x14ac:dyDescent="0.25">
      <c r="A200" s="12" t="s">
        <v>211</v>
      </c>
      <c r="B200" s="46" t="s">
        <v>576</v>
      </c>
      <c r="C200" s="26">
        <v>1095120</v>
      </c>
      <c r="D200" s="50"/>
      <c r="E200" s="11"/>
      <c r="F200" s="25"/>
      <c r="G200" s="8">
        <v>456.3</v>
      </c>
      <c r="H200" s="26">
        <v>1095120</v>
      </c>
      <c r="I200" s="45"/>
      <c r="J200" s="50"/>
      <c r="K200" s="50"/>
      <c r="L200" s="50"/>
    </row>
    <row r="201" spans="1:12" s="1" customFormat="1" ht="31.5" x14ac:dyDescent="0.25">
      <c r="A201" s="12" t="s">
        <v>212</v>
      </c>
      <c r="B201" s="58" t="s">
        <v>577</v>
      </c>
      <c r="C201" s="26">
        <v>4516310</v>
      </c>
      <c r="D201" s="50"/>
      <c r="E201" s="14"/>
      <c r="F201" s="25"/>
      <c r="G201" s="17"/>
      <c r="H201" s="50"/>
      <c r="I201" s="45">
        <v>4200</v>
      </c>
      <c r="J201" s="26">
        <v>4516310</v>
      </c>
      <c r="K201" s="50"/>
      <c r="L201" s="50"/>
    </row>
    <row r="202" spans="1:12" s="1" customFormat="1" ht="31.5" x14ac:dyDescent="0.25">
      <c r="A202" s="12" t="s">
        <v>213</v>
      </c>
      <c r="B202" s="57" t="s">
        <v>578</v>
      </c>
      <c r="C202" s="26">
        <v>165120</v>
      </c>
      <c r="D202" s="50"/>
      <c r="E202" s="11"/>
      <c r="F202" s="25"/>
      <c r="G202" s="8">
        <v>68.8</v>
      </c>
      <c r="H202" s="26">
        <v>165120</v>
      </c>
      <c r="I202" s="45"/>
      <c r="J202" s="50"/>
      <c r="K202" s="50"/>
      <c r="L202" s="50"/>
    </row>
    <row r="203" spans="1:12" s="1" customFormat="1" ht="31.5" x14ac:dyDescent="0.25">
      <c r="A203" s="12" t="s">
        <v>214</v>
      </c>
      <c r="B203" s="29" t="s">
        <v>579</v>
      </c>
      <c r="C203" s="26">
        <v>2162400</v>
      </c>
      <c r="D203" s="50"/>
      <c r="E203" s="14"/>
      <c r="F203" s="25"/>
      <c r="G203" s="8">
        <v>901</v>
      </c>
      <c r="H203" s="26">
        <v>2162400</v>
      </c>
      <c r="I203" s="45"/>
      <c r="J203" s="50"/>
      <c r="K203" s="50"/>
      <c r="L203" s="50"/>
    </row>
    <row r="204" spans="1:12" s="1" customFormat="1" ht="31.5" x14ac:dyDescent="0.25">
      <c r="A204" s="12" t="s">
        <v>215</v>
      </c>
      <c r="B204" s="29" t="s">
        <v>580</v>
      </c>
      <c r="C204" s="26">
        <v>418332.00000000006</v>
      </c>
      <c r="D204" s="50"/>
      <c r="E204" s="14"/>
      <c r="F204" s="25"/>
      <c r="G204" s="16"/>
      <c r="H204" s="50"/>
      <c r="I204" s="45">
        <v>564</v>
      </c>
      <c r="J204" s="26">
        <v>418332.00000000006</v>
      </c>
      <c r="K204" s="50"/>
      <c r="L204" s="50"/>
    </row>
    <row r="205" spans="1:12" s="1" customFormat="1" ht="31.5" x14ac:dyDescent="0.25">
      <c r="A205" s="12" t="s">
        <v>216</v>
      </c>
      <c r="B205" s="54" t="s">
        <v>581</v>
      </c>
      <c r="C205" s="26">
        <v>11399212.5</v>
      </c>
      <c r="D205" s="26">
        <v>11399212.5</v>
      </c>
      <c r="E205" s="15"/>
      <c r="F205" s="25"/>
      <c r="G205" s="19"/>
      <c r="H205" s="25"/>
      <c r="I205" s="45"/>
      <c r="J205" s="25"/>
      <c r="K205" s="25"/>
      <c r="L205" s="25"/>
    </row>
    <row r="206" spans="1:12" s="1" customFormat="1" ht="31.5" x14ac:dyDescent="0.25">
      <c r="A206" s="12" t="s">
        <v>217</v>
      </c>
      <c r="B206" s="47" t="s">
        <v>582</v>
      </c>
      <c r="C206" s="26">
        <v>9504000</v>
      </c>
      <c r="D206" s="50"/>
      <c r="E206" s="15"/>
      <c r="F206" s="25"/>
      <c r="G206" s="8">
        <v>3960</v>
      </c>
      <c r="H206" s="26">
        <v>9504000</v>
      </c>
      <c r="I206" s="45"/>
      <c r="J206" s="50"/>
      <c r="K206" s="50"/>
      <c r="L206" s="50"/>
    </row>
    <row r="207" spans="1:12" s="1" customFormat="1" ht="31.5" x14ac:dyDescent="0.25">
      <c r="A207" s="12" t="s">
        <v>218</v>
      </c>
      <c r="B207" s="29" t="s">
        <v>583</v>
      </c>
      <c r="C207" s="26">
        <v>3408000</v>
      </c>
      <c r="D207" s="50"/>
      <c r="E207" s="14"/>
      <c r="F207" s="25"/>
      <c r="G207" s="8">
        <v>1420</v>
      </c>
      <c r="H207" s="26">
        <v>3408000</v>
      </c>
      <c r="I207" s="45"/>
      <c r="J207" s="50"/>
      <c r="K207" s="50"/>
      <c r="L207" s="50"/>
    </row>
    <row r="208" spans="1:12" s="1" customFormat="1" ht="31.5" x14ac:dyDescent="0.25">
      <c r="A208" s="12" t="s">
        <v>219</v>
      </c>
      <c r="B208" s="53" t="s">
        <v>584</v>
      </c>
      <c r="C208" s="26">
        <v>1392000</v>
      </c>
      <c r="D208" s="50"/>
      <c r="E208" s="23"/>
      <c r="F208" s="25"/>
      <c r="G208" s="8">
        <v>580</v>
      </c>
      <c r="H208" s="26">
        <v>1392000</v>
      </c>
      <c r="I208" s="45"/>
      <c r="J208" s="50"/>
      <c r="K208" s="50"/>
      <c r="L208" s="50"/>
    </row>
    <row r="209" spans="1:12" s="1" customFormat="1" ht="31.5" x14ac:dyDescent="0.25">
      <c r="A209" s="12" t="s">
        <v>220</v>
      </c>
      <c r="B209" s="47" t="s">
        <v>585</v>
      </c>
      <c r="C209" s="26">
        <v>1588800</v>
      </c>
      <c r="D209" s="50"/>
      <c r="E209" s="23"/>
      <c r="F209" s="25"/>
      <c r="G209" s="8">
        <v>662</v>
      </c>
      <c r="H209" s="26">
        <v>1588800</v>
      </c>
      <c r="I209" s="45"/>
      <c r="J209" s="50"/>
      <c r="K209" s="50"/>
      <c r="L209" s="50"/>
    </row>
    <row r="210" spans="1:12" s="1" customFormat="1" ht="31.5" x14ac:dyDescent="0.25">
      <c r="A210" s="12" t="s">
        <v>221</v>
      </c>
      <c r="B210" s="48" t="s">
        <v>586</v>
      </c>
      <c r="C210" s="26">
        <v>810498</v>
      </c>
      <c r="D210" s="26">
        <v>810498</v>
      </c>
      <c r="E210" s="15"/>
      <c r="F210" s="25"/>
      <c r="G210" s="19"/>
      <c r="H210" s="25"/>
      <c r="I210" s="45"/>
      <c r="J210" s="25"/>
      <c r="K210" s="25"/>
      <c r="L210" s="25"/>
    </row>
    <row r="211" spans="1:12" s="1" customFormat="1" ht="31.5" x14ac:dyDescent="0.25">
      <c r="A211" s="12" t="s">
        <v>222</v>
      </c>
      <c r="B211" s="58" t="s">
        <v>587</v>
      </c>
      <c r="C211" s="26">
        <v>2400000</v>
      </c>
      <c r="D211" s="50"/>
      <c r="E211" s="14"/>
      <c r="F211" s="25"/>
      <c r="G211" s="8">
        <v>1000</v>
      </c>
      <c r="H211" s="26">
        <v>2400000</v>
      </c>
      <c r="I211" s="45"/>
      <c r="J211" s="50"/>
      <c r="K211" s="50"/>
      <c r="L211" s="50"/>
    </row>
    <row r="212" spans="1:12" s="1" customFormat="1" ht="31.5" x14ac:dyDescent="0.25">
      <c r="A212" s="12" t="s">
        <v>223</v>
      </c>
      <c r="B212" s="58" t="s">
        <v>588</v>
      </c>
      <c r="C212" s="26">
        <v>3456000</v>
      </c>
      <c r="D212" s="50"/>
      <c r="E212" s="14"/>
      <c r="F212" s="25"/>
      <c r="G212" s="8">
        <v>1440</v>
      </c>
      <c r="H212" s="26">
        <v>3456000</v>
      </c>
      <c r="I212" s="45"/>
      <c r="J212" s="50"/>
      <c r="K212" s="50"/>
      <c r="L212" s="50"/>
    </row>
    <row r="213" spans="1:12" s="1" customFormat="1" ht="31.5" x14ac:dyDescent="0.25">
      <c r="A213" s="12" t="s">
        <v>224</v>
      </c>
      <c r="B213" s="58" t="s">
        <v>589</v>
      </c>
      <c r="C213" s="26">
        <v>1800000</v>
      </c>
      <c r="D213" s="50"/>
      <c r="E213" s="14"/>
      <c r="F213" s="25"/>
      <c r="G213" s="8">
        <v>750</v>
      </c>
      <c r="H213" s="26">
        <v>1800000</v>
      </c>
      <c r="I213" s="45"/>
      <c r="J213" s="50"/>
      <c r="K213" s="50"/>
      <c r="L213" s="50"/>
    </row>
    <row r="214" spans="1:12" s="1" customFormat="1" ht="31.5" x14ac:dyDescent="0.25">
      <c r="A214" s="12" t="s">
        <v>225</v>
      </c>
      <c r="B214" s="58" t="s">
        <v>590</v>
      </c>
      <c r="C214" s="26">
        <v>672000</v>
      </c>
      <c r="D214" s="50"/>
      <c r="E214" s="14"/>
      <c r="F214" s="25"/>
      <c r="G214" s="8">
        <v>280</v>
      </c>
      <c r="H214" s="26">
        <v>672000</v>
      </c>
      <c r="I214" s="45"/>
      <c r="J214" s="50"/>
      <c r="K214" s="50"/>
      <c r="L214" s="50"/>
    </row>
    <row r="215" spans="1:12" s="1" customFormat="1" ht="31.5" x14ac:dyDescent="0.25">
      <c r="A215" s="12" t="s">
        <v>226</v>
      </c>
      <c r="B215" s="58" t="s">
        <v>591</v>
      </c>
      <c r="C215" s="26">
        <v>984000</v>
      </c>
      <c r="D215" s="50"/>
      <c r="E215" s="14"/>
      <c r="F215" s="25"/>
      <c r="G215" s="8">
        <v>410</v>
      </c>
      <c r="H215" s="26">
        <v>984000</v>
      </c>
      <c r="I215" s="45"/>
      <c r="J215" s="50"/>
      <c r="K215" s="50"/>
      <c r="L215" s="50"/>
    </row>
    <row r="216" spans="1:12" s="1" customFormat="1" ht="31.5" x14ac:dyDescent="0.25">
      <c r="A216" s="12" t="s">
        <v>227</v>
      </c>
      <c r="B216" s="58" t="s">
        <v>592</v>
      </c>
      <c r="C216" s="26">
        <v>1342080</v>
      </c>
      <c r="D216" s="50"/>
      <c r="E216" s="14"/>
      <c r="F216" s="25"/>
      <c r="G216" s="8">
        <v>559.20000000000005</v>
      </c>
      <c r="H216" s="26">
        <v>1342080</v>
      </c>
      <c r="I216" s="45"/>
      <c r="J216" s="50"/>
      <c r="K216" s="50"/>
      <c r="L216" s="50"/>
    </row>
    <row r="217" spans="1:12" s="1" customFormat="1" ht="31.5" x14ac:dyDescent="0.25">
      <c r="A217" s="12" t="s">
        <v>228</v>
      </c>
      <c r="B217" s="58" t="s">
        <v>593</v>
      </c>
      <c r="C217" s="26">
        <v>1332720</v>
      </c>
      <c r="D217" s="50"/>
      <c r="E217" s="14"/>
      <c r="F217" s="25"/>
      <c r="G217" s="8">
        <v>555.29999999999995</v>
      </c>
      <c r="H217" s="26">
        <v>1332720</v>
      </c>
      <c r="I217" s="45"/>
      <c r="J217" s="50"/>
      <c r="K217" s="50"/>
      <c r="L217" s="50"/>
    </row>
    <row r="218" spans="1:12" s="1" customFormat="1" ht="31.5" x14ac:dyDescent="0.25">
      <c r="A218" s="12" t="s">
        <v>229</v>
      </c>
      <c r="B218" s="58" t="s">
        <v>594</v>
      </c>
      <c r="C218" s="26">
        <v>720000</v>
      </c>
      <c r="D218" s="50"/>
      <c r="E218" s="14"/>
      <c r="F218" s="25"/>
      <c r="G218" s="8">
        <v>300</v>
      </c>
      <c r="H218" s="26">
        <v>720000</v>
      </c>
      <c r="I218" s="45"/>
      <c r="J218" s="50"/>
      <c r="K218" s="50"/>
      <c r="L218" s="50"/>
    </row>
    <row r="219" spans="1:12" s="1" customFormat="1" ht="31.5" x14ac:dyDescent="0.25">
      <c r="A219" s="12" t="s">
        <v>230</v>
      </c>
      <c r="B219" s="58" t="s">
        <v>595</v>
      </c>
      <c r="C219" s="26">
        <v>1214160</v>
      </c>
      <c r="D219" s="50"/>
      <c r="E219" s="14"/>
      <c r="F219" s="25"/>
      <c r="G219" s="8">
        <v>505.9</v>
      </c>
      <c r="H219" s="26">
        <v>1214160</v>
      </c>
      <c r="I219" s="45"/>
      <c r="J219" s="50"/>
      <c r="K219" s="50"/>
      <c r="L219" s="50"/>
    </row>
    <row r="220" spans="1:12" s="1" customFormat="1" ht="31.5" x14ac:dyDescent="0.25">
      <c r="A220" s="12" t="s">
        <v>231</v>
      </c>
      <c r="B220" s="58" t="s">
        <v>596</v>
      </c>
      <c r="C220" s="26">
        <v>7787280</v>
      </c>
      <c r="D220" s="50"/>
      <c r="E220" s="24"/>
      <c r="F220" s="25"/>
      <c r="G220" s="16"/>
      <c r="H220" s="50"/>
      <c r="I220" s="45">
        <v>6210</v>
      </c>
      <c r="J220" s="26">
        <v>7787280</v>
      </c>
      <c r="K220" s="50"/>
      <c r="L220" s="50"/>
    </row>
    <row r="221" spans="1:12" s="1" customFormat="1" ht="31.5" x14ac:dyDescent="0.25">
      <c r="A221" s="12" t="s">
        <v>232</v>
      </c>
      <c r="B221" s="60" t="s">
        <v>597</v>
      </c>
      <c r="C221" s="26">
        <v>489450</v>
      </c>
      <c r="D221" s="26">
        <v>489450</v>
      </c>
      <c r="E221" s="15"/>
      <c r="F221" s="25"/>
      <c r="G221" s="19"/>
      <c r="H221" s="25"/>
      <c r="I221" s="45"/>
      <c r="J221" s="25"/>
      <c r="K221" s="25"/>
      <c r="L221" s="25"/>
    </row>
    <row r="222" spans="1:12" s="1" customFormat="1" ht="31.5" x14ac:dyDescent="0.25">
      <c r="A222" s="12" t="s">
        <v>233</v>
      </c>
      <c r="B222" s="60" t="s">
        <v>598</v>
      </c>
      <c r="C222" s="26">
        <v>362895</v>
      </c>
      <c r="D222" s="26">
        <v>362895</v>
      </c>
      <c r="E222" s="15"/>
      <c r="F222" s="25"/>
      <c r="G222" s="19"/>
      <c r="H222" s="25"/>
      <c r="I222" s="45"/>
      <c r="J222" s="25"/>
      <c r="K222" s="25"/>
      <c r="L222" s="25"/>
    </row>
    <row r="223" spans="1:12" s="1" customFormat="1" ht="31.5" x14ac:dyDescent="0.25">
      <c r="A223" s="12" t="s">
        <v>234</v>
      </c>
      <c r="B223" s="46" t="s">
        <v>599</v>
      </c>
      <c r="C223" s="26">
        <v>3315585</v>
      </c>
      <c r="D223" s="26">
        <v>3315585</v>
      </c>
      <c r="E223" s="11"/>
      <c r="F223" s="25"/>
      <c r="G223" s="17"/>
      <c r="H223" s="25"/>
      <c r="I223" s="45"/>
      <c r="J223" s="25"/>
      <c r="K223" s="25"/>
      <c r="L223" s="25"/>
    </row>
    <row r="224" spans="1:12" s="1" customFormat="1" ht="31.5" x14ac:dyDescent="0.25">
      <c r="A224" s="12" t="s">
        <v>235</v>
      </c>
      <c r="B224" s="28" t="s">
        <v>600</v>
      </c>
      <c r="C224" s="26">
        <v>1812000</v>
      </c>
      <c r="D224" s="50"/>
      <c r="E224" s="18"/>
      <c r="F224" s="25"/>
      <c r="G224" s="8">
        <v>755</v>
      </c>
      <c r="H224" s="26">
        <v>1812000</v>
      </c>
      <c r="I224" s="45"/>
      <c r="J224" s="50"/>
      <c r="K224" s="50"/>
      <c r="L224" s="50"/>
    </row>
    <row r="225" spans="1:12" s="1" customFormat="1" ht="31.5" x14ac:dyDescent="0.25">
      <c r="A225" s="12" t="s">
        <v>236</v>
      </c>
      <c r="B225" s="28" t="s">
        <v>601</v>
      </c>
      <c r="C225" s="26">
        <v>888000</v>
      </c>
      <c r="D225" s="50"/>
      <c r="E225" s="18"/>
      <c r="F225" s="25"/>
      <c r="G225" s="8">
        <v>370</v>
      </c>
      <c r="H225" s="26">
        <v>888000</v>
      </c>
      <c r="I225" s="45"/>
      <c r="J225" s="50"/>
      <c r="K225" s="50"/>
      <c r="L225" s="50"/>
    </row>
    <row r="226" spans="1:12" s="1" customFormat="1" ht="31.5" x14ac:dyDescent="0.25">
      <c r="A226" s="12" t="s">
        <v>237</v>
      </c>
      <c r="B226" s="58" t="s">
        <v>602</v>
      </c>
      <c r="C226" s="26">
        <v>2010720</v>
      </c>
      <c r="D226" s="50"/>
      <c r="E226" s="24"/>
      <c r="F226" s="25"/>
      <c r="G226" s="16"/>
      <c r="H226" s="50"/>
      <c r="I226" s="45">
        <v>1495</v>
      </c>
      <c r="J226" s="26">
        <v>2010720</v>
      </c>
      <c r="K226" s="50"/>
      <c r="L226" s="50"/>
    </row>
    <row r="227" spans="1:12" s="1" customFormat="1" ht="31.5" x14ac:dyDescent="0.25">
      <c r="A227" s="12" t="s">
        <v>238</v>
      </c>
      <c r="B227" s="48" t="s">
        <v>603</v>
      </c>
      <c r="C227" s="26">
        <v>666900</v>
      </c>
      <c r="D227" s="26">
        <v>666900</v>
      </c>
      <c r="E227" s="15"/>
      <c r="F227" s="25"/>
      <c r="G227" s="19"/>
      <c r="H227" s="25"/>
      <c r="I227" s="45"/>
      <c r="J227" s="25"/>
      <c r="K227" s="25"/>
      <c r="L227" s="25"/>
    </row>
    <row r="228" spans="1:12" s="1" customFormat="1" ht="31.5" x14ac:dyDescent="0.25">
      <c r="A228" s="12" t="s">
        <v>239</v>
      </c>
      <c r="B228" s="48" t="s">
        <v>604</v>
      </c>
      <c r="C228" s="26">
        <v>1677780</v>
      </c>
      <c r="D228" s="26">
        <v>1677780</v>
      </c>
      <c r="E228" s="15"/>
      <c r="F228" s="25"/>
      <c r="G228" s="19"/>
      <c r="H228" s="25"/>
      <c r="I228" s="45"/>
      <c r="J228" s="25"/>
      <c r="K228" s="25"/>
      <c r="L228" s="25"/>
    </row>
    <row r="229" spans="1:12" s="1" customFormat="1" ht="31.5" x14ac:dyDescent="0.25">
      <c r="A229" s="12" t="s">
        <v>240</v>
      </c>
      <c r="B229" s="29" t="s">
        <v>605</v>
      </c>
      <c r="C229" s="26">
        <v>1544205</v>
      </c>
      <c r="D229" s="26">
        <v>1544205</v>
      </c>
      <c r="E229" s="14"/>
      <c r="F229" s="25"/>
      <c r="G229" s="17"/>
      <c r="H229" s="25"/>
      <c r="I229" s="45"/>
      <c r="J229" s="25"/>
      <c r="K229" s="25"/>
      <c r="L229" s="25"/>
    </row>
    <row r="230" spans="1:12" s="1" customFormat="1" ht="31.5" x14ac:dyDescent="0.25">
      <c r="A230" s="12" t="s">
        <v>241</v>
      </c>
      <c r="B230" s="58" t="s">
        <v>606</v>
      </c>
      <c r="C230" s="26">
        <v>628800</v>
      </c>
      <c r="D230" s="50"/>
      <c r="E230" s="24"/>
      <c r="F230" s="25"/>
      <c r="G230" s="8">
        <v>262</v>
      </c>
      <c r="H230" s="26">
        <v>628800</v>
      </c>
      <c r="I230" s="45"/>
      <c r="J230" s="50"/>
      <c r="K230" s="50"/>
      <c r="L230" s="50"/>
    </row>
    <row r="231" spans="1:12" s="1" customFormat="1" ht="31.5" x14ac:dyDescent="0.25">
      <c r="A231" s="12" t="s">
        <v>242</v>
      </c>
      <c r="B231" s="58" t="s">
        <v>607</v>
      </c>
      <c r="C231" s="26">
        <v>3834071.0000000005</v>
      </c>
      <c r="D231" s="50"/>
      <c r="E231" s="14"/>
      <c r="F231" s="25"/>
      <c r="G231" s="17"/>
      <c r="H231" s="50"/>
      <c r="I231" s="45">
        <v>3791</v>
      </c>
      <c r="J231" s="26">
        <v>3834071.0000000005</v>
      </c>
      <c r="K231" s="50"/>
      <c r="L231" s="50"/>
    </row>
    <row r="232" spans="1:12" s="1" customFormat="1" ht="31.5" x14ac:dyDescent="0.25">
      <c r="A232" s="12" t="s">
        <v>243</v>
      </c>
      <c r="B232" s="58" t="s">
        <v>608</v>
      </c>
      <c r="C232" s="26">
        <v>506400</v>
      </c>
      <c r="D232" s="50"/>
      <c r="E232" s="14"/>
      <c r="F232" s="25"/>
      <c r="G232" s="8">
        <v>211</v>
      </c>
      <c r="H232" s="26">
        <v>506400</v>
      </c>
      <c r="I232" s="45"/>
      <c r="J232" s="50"/>
      <c r="K232" s="50"/>
      <c r="L232" s="50"/>
    </row>
    <row r="233" spans="1:12" s="1" customFormat="1" ht="31.5" x14ac:dyDescent="0.25">
      <c r="A233" s="12" t="s">
        <v>244</v>
      </c>
      <c r="B233" s="58" t="s">
        <v>609</v>
      </c>
      <c r="C233" s="26">
        <v>1105200</v>
      </c>
      <c r="D233" s="50"/>
      <c r="E233" s="14"/>
      <c r="F233" s="25"/>
      <c r="G233" s="8">
        <v>460.5</v>
      </c>
      <c r="H233" s="26">
        <v>1105200</v>
      </c>
      <c r="I233" s="45"/>
      <c r="J233" s="50"/>
      <c r="K233" s="50"/>
      <c r="L233" s="50"/>
    </row>
    <row r="234" spans="1:12" s="1" customFormat="1" ht="31.5" x14ac:dyDescent="0.25">
      <c r="A234" s="12" t="s">
        <v>245</v>
      </c>
      <c r="B234" s="28" t="s">
        <v>610</v>
      </c>
      <c r="C234" s="26">
        <v>1093755</v>
      </c>
      <c r="D234" s="50"/>
      <c r="E234" s="18"/>
      <c r="F234" s="25"/>
      <c r="G234" s="17"/>
      <c r="H234" s="50"/>
      <c r="I234" s="45">
        <v>563</v>
      </c>
      <c r="J234" s="26">
        <v>1093755</v>
      </c>
      <c r="K234" s="50"/>
      <c r="L234" s="50"/>
    </row>
    <row r="235" spans="1:12" s="1" customFormat="1" ht="31.5" x14ac:dyDescent="0.25">
      <c r="A235" s="12" t="s">
        <v>246</v>
      </c>
      <c r="B235" s="48" t="s">
        <v>611</v>
      </c>
      <c r="C235" s="26">
        <v>1401270</v>
      </c>
      <c r="D235" s="26">
        <v>1401270</v>
      </c>
      <c r="E235" s="15"/>
      <c r="F235" s="25"/>
      <c r="G235" s="19"/>
      <c r="H235" s="25"/>
      <c r="I235" s="45"/>
      <c r="J235" s="25"/>
      <c r="K235" s="25"/>
      <c r="L235" s="25"/>
    </row>
    <row r="236" spans="1:12" s="1" customFormat="1" ht="31.5" x14ac:dyDescent="0.25">
      <c r="A236" s="12" t="s">
        <v>247</v>
      </c>
      <c r="B236" s="48" t="s">
        <v>612</v>
      </c>
      <c r="C236" s="26">
        <v>2121600</v>
      </c>
      <c r="D236" s="50"/>
      <c r="E236" s="15"/>
      <c r="F236" s="25"/>
      <c r="G236" s="8">
        <v>884</v>
      </c>
      <c r="H236" s="26">
        <v>2121600</v>
      </c>
      <c r="I236" s="45"/>
      <c r="J236" s="50"/>
      <c r="K236" s="50"/>
      <c r="L236" s="50"/>
    </row>
    <row r="237" spans="1:12" s="1" customFormat="1" ht="31.5" x14ac:dyDescent="0.25">
      <c r="A237" s="12" t="s">
        <v>248</v>
      </c>
      <c r="B237" s="48" t="s">
        <v>613</v>
      </c>
      <c r="C237" s="26">
        <v>1548000</v>
      </c>
      <c r="D237" s="50"/>
      <c r="E237" s="15"/>
      <c r="F237" s="25"/>
      <c r="G237" s="8">
        <v>645</v>
      </c>
      <c r="H237" s="26">
        <v>1548000</v>
      </c>
      <c r="I237" s="45"/>
      <c r="J237" s="50"/>
      <c r="K237" s="50"/>
      <c r="L237" s="50"/>
    </row>
    <row r="238" spans="1:12" s="1" customFormat="1" ht="31.5" x14ac:dyDescent="0.25">
      <c r="A238" s="12" t="s">
        <v>249</v>
      </c>
      <c r="B238" s="47" t="s">
        <v>614</v>
      </c>
      <c r="C238" s="26">
        <v>909600</v>
      </c>
      <c r="D238" s="50"/>
      <c r="E238" s="15"/>
      <c r="F238" s="25"/>
      <c r="G238" s="8">
        <v>379</v>
      </c>
      <c r="H238" s="26">
        <v>909600</v>
      </c>
      <c r="I238" s="45"/>
      <c r="J238" s="50"/>
      <c r="K238" s="50"/>
      <c r="L238" s="50"/>
    </row>
    <row r="239" spans="1:12" s="1" customFormat="1" ht="31.5" x14ac:dyDescent="0.25">
      <c r="A239" s="12" t="s">
        <v>250</v>
      </c>
      <c r="B239" s="43" t="s">
        <v>615</v>
      </c>
      <c r="C239" s="26">
        <v>5063565</v>
      </c>
      <c r="D239" s="26">
        <v>5063565</v>
      </c>
      <c r="E239" s="7"/>
      <c r="F239" s="25"/>
      <c r="G239" s="8"/>
      <c r="H239" s="25"/>
      <c r="I239" s="45"/>
      <c r="J239" s="25"/>
      <c r="K239" s="25"/>
      <c r="L239" s="25"/>
    </row>
    <row r="240" spans="1:12" s="1" customFormat="1" ht="31.5" x14ac:dyDescent="0.25">
      <c r="A240" s="12" t="s">
        <v>251</v>
      </c>
      <c r="B240" s="46" t="s">
        <v>616</v>
      </c>
      <c r="C240" s="26">
        <v>1556640</v>
      </c>
      <c r="D240" s="50"/>
      <c r="E240" s="11"/>
      <c r="F240" s="25"/>
      <c r="G240" s="8">
        <v>648.6</v>
      </c>
      <c r="H240" s="26">
        <v>1556640</v>
      </c>
      <c r="I240" s="45"/>
      <c r="J240" s="50"/>
      <c r="K240" s="50"/>
      <c r="L240" s="50"/>
    </row>
    <row r="241" spans="1:12" s="1" customFormat="1" ht="31.5" x14ac:dyDescent="0.25">
      <c r="A241" s="12" t="s">
        <v>252</v>
      </c>
      <c r="B241" s="28" t="s">
        <v>617</v>
      </c>
      <c r="C241" s="26">
        <v>885600</v>
      </c>
      <c r="D241" s="50"/>
      <c r="E241" s="18"/>
      <c r="F241" s="25"/>
      <c r="G241" s="8">
        <v>369</v>
      </c>
      <c r="H241" s="26">
        <v>885600</v>
      </c>
      <c r="I241" s="45"/>
      <c r="J241" s="50"/>
      <c r="K241" s="50"/>
      <c r="L241" s="50"/>
    </row>
    <row r="242" spans="1:12" s="1" customFormat="1" ht="31.5" x14ac:dyDescent="0.25">
      <c r="A242" s="12" t="s">
        <v>253</v>
      </c>
      <c r="B242" s="58" t="s">
        <v>618</v>
      </c>
      <c r="C242" s="26">
        <v>282000</v>
      </c>
      <c r="D242" s="50"/>
      <c r="E242" s="14"/>
      <c r="F242" s="25"/>
      <c r="G242" s="8">
        <v>117.5</v>
      </c>
      <c r="H242" s="26">
        <v>282000</v>
      </c>
      <c r="I242" s="45"/>
      <c r="J242" s="50"/>
      <c r="K242" s="50"/>
      <c r="L242" s="50"/>
    </row>
    <row r="243" spans="1:12" s="1" customFormat="1" ht="31.5" x14ac:dyDescent="0.25">
      <c r="A243" s="12" t="s">
        <v>254</v>
      </c>
      <c r="B243" s="58" t="s">
        <v>619</v>
      </c>
      <c r="C243" s="26">
        <v>2496000</v>
      </c>
      <c r="D243" s="50"/>
      <c r="E243" s="14"/>
      <c r="F243" s="25"/>
      <c r="G243" s="8">
        <v>1040</v>
      </c>
      <c r="H243" s="26">
        <v>2496000</v>
      </c>
      <c r="I243" s="45"/>
      <c r="J243" s="50"/>
      <c r="K243" s="50"/>
      <c r="L243" s="50"/>
    </row>
    <row r="244" spans="1:12" s="1" customFormat="1" ht="31.5" x14ac:dyDescent="0.25">
      <c r="A244" s="12" t="s">
        <v>255</v>
      </c>
      <c r="B244" s="58" t="s">
        <v>620</v>
      </c>
      <c r="C244" s="26">
        <v>2040000</v>
      </c>
      <c r="D244" s="50"/>
      <c r="E244" s="14"/>
      <c r="F244" s="25"/>
      <c r="G244" s="8">
        <v>850</v>
      </c>
      <c r="H244" s="26">
        <v>2040000</v>
      </c>
      <c r="I244" s="45"/>
      <c r="J244" s="50"/>
      <c r="K244" s="50"/>
      <c r="L244" s="50"/>
    </row>
    <row r="245" spans="1:12" s="1" customFormat="1" ht="31.5" x14ac:dyDescent="0.25">
      <c r="A245" s="12" t="s">
        <v>256</v>
      </c>
      <c r="B245" s="58" t="s">
        <v>621</v>
      </c>
      <c r="C245" s="26">
        <v>1154160</v>
      </c>
      <c r="D245" s="50"/>
      <c r="E245" s="14"/>
      <c r="F245" s="25"/>
      <c r="G245" s="8">
        <v>480.9</v>
      </c>
      <c r="H245" s="26">
        <v>1154160</v>
      </c>
      <c r="I245" s="45"/>
      <c r="J245" s="50"/>
      <c r="K245" s="50"/>
      <c r="L245" s="50"/>
    </row>
    <row r="246" spans="1:12" s="1" customFormat="1" ht="31.5" x14ac:dyDescent="0.25">
      <c r="A246" s="12" t="s">
        <v>257</v>
      </c>
      <c r="B246" s="29" t="s">
        <v>622</v>
      </c>
      <c r="C246" s="26">
        <v>2627280</v>
      </c>
      <c r="D246" s="50"/>
      <c r="E246" s="14"/>
      <c r="F246" s="25"/>
      <c r="G246" s="8">
        <v>1094.7</v>
      </c>
      <c r="H246" s="26">
        <v>2627280</v>
      </c>
      <c r="I246" s="45"/>
      <c r="J246" s="50"/>
      <c r="K246" s="50"/>
      <c r="L246" s="50"/>
    </row>
    <row r="247" spans="1:12" s="1" customFormat="1" ht="31.5" x14ac:dyDescent="0.25">
      <c r="A247" s="12" t="s">
        <v>258</v>
      </c>
      <c r="B247" s="29" t="s">
        <v>623</v>
      </c>
      <c r="C247" s="26">
        <v>6884280</v>
      </c>
      <c r="D247" s="26">
        <v>6884280</v>
      </c>
      <c r="E247" s="14"/>
      <c r="F247" s="25"/>
      <c r="G247" s="17"/>
      <c r="H247" s="25"/>
      <c r="I247" s="45"/>
      <c r="J247" s="25"/>
      <c r="K247" s="25"/>
      <c r="L247" s="25"/>
    </row>
    <row r="248" spans="1:12" s="1" customFormat="1" ht="31.5" x14ac:dyDescent="0.25">
      <c r="A248" s="12" t="s">
        <v>259</v>
      </c>
      <c r="B248" s="29" t="s">
        <v>624</v>
      </c>
      <c r="C248" s="26">
        <v>6590610</v>
      </c>
      <c r="D248" s="26">
        <v>6590610</v>
      </c>
      <c r="E248" s="14"/>
      <c r="F248" s="25"/>
      <c r="G248" s="17"/>
      <c r="H248" s="25"/>
      <c r="I248" s="45"/>
      <c r="J248" s="25"/>
      <c r="K248" s="25"/>
      <c r="L248" s="25"/>
    </row>
    <row r="249" spans="1:12" s="1" customFormat="1" ht="31.5" x14ac:dyDescent="0.25">
      <c r="A249" s="12" t="s">
        <v>260</v>
      </c>
      <c r="B249" s="29" t="s">
        <v>625</v>
      </c>
      <c r="C249" s="26">
        <v>2089440</v>
      </c>
      <c r="D249" s="50"/>
      <c r="E249" s="14"/>
      <c r="F249" s="25"/>
      <c r="G249" s="8">
        <v>870.6</v>
      </c>
      <c r="H249" s="26">
        <v>2089440</v>
      </c>
      <c r="I249" s="45"/>
      <c r="J249" s="50"/>
      <c r="K249" s="50"/>
      <c r="L249" s="50"/>
    </row>
    <row r="250" spans="1:12" s="1" customFormat="1" ht="31.5" x14ac:dyDescent="0.25">
      <c r="A250" s="12" t="s">
        <v>261</v>
      </c>
      <c r="B250" s="43" t="s">
        <v>626</v>
      </c>
      <c r="C250" s="26">
        <v>2880000</v>
      </c>
      <c r="D250" s="50"/>
      <c r="E250" s="7"/>
      <c r="F250" s="25"/>
      <c r="G250" s="8">
        <v>1200</v>
      </c>
      <c r="H250" s="26">
        <v>2880000</v>
      </c>
      <c r="I250" s="45"/>
      <c r="J250" s="50"/>
      <c r="K250" s="50"/>
      <c r="L250" s="50"/>
    </row>
    <row r="251" spans="1:12" s="1" customFormat="1" ht="31.5" x14ac:dyDescent="0.25">
      <c r="A251" s="12" t="s">
        <v>262</v>
      </c>
      <c r="B251" s="43" t="s">
        <v>627</v>
      </c>
      <c r="C251" s="26">
        <v>2930400</v>
      </c>
      <c r="D251" s="50"/>
      <c r="E251" s="7"/>
      <c r="F251" s="25"/>
      <c r="G251" s="8">
        <v>1221</v>
      </c>
      <c r="H251" s="26">
        <v>2930400</v>
      </c>
      <c r="I251" s="45"/>
      <c r="J251" s="50"/>
      <c r="K251" s="50"/>
      <c r="L251" s="50"/>
    </row>
    <row r="252" spans="1:12" ht="31.5" x14ac:dyDescent="0.25">
      <c r="A252" s="12" t="s">
        <v>263</v>
      </c>
      <c r="B252" s="29" t="s">
        <v>628</v>
      </c>
      <c r="C252" s="9">
        <v>1381500</v>
      </c>
      <c r="D252" s="44"/>
      <c r="E252" s="14"/>
      <c r="F252" s="3"/>
      <c r="G252" s="8">
        <v>921</v>
      </c>
      <c r="H252" s="9">
        <v>1381500</v>
      </c>
      <c r="I252" s="45"/>
      <c r="J252" s="44"/>
      <c r="K252" s="44"/>
      <c r="L252" s="44"/>
    </row>
    <row r="253" spans="1:12" ht="31.5" x14ac:dyDescent="0.25">
      <c r="A253" s="12" t="s">
        <v>264</v>
      </c>
      <c r="B253" s="58" t="s">
        <v>629</v>
      </c>
      <c r="C253" s="9">
        <v>3313440</v>
      </c>
      <c r="D253" s="44"/>
      <c r="E253" s="14"/>
      <c r="F253" s="3"/>
      <c r="G253" s="8">
        <v>1380.6</v>
      </c>
      <c r="H253" s="9">
        <v>3313440</v>
      </c>
      <c r="I253" s="45"/>
      <c r="J253" s="44"/>
      <c r="K253" s="44"/>
      <c r="L253" s="44"/>
    </row>
    <row r="254" spans="1:12" ht="31.5" x14ac:dyDescent="0.25">
      <c r="A254" s="12" t="s">
        <v>265</v>
      </c>
      <c r="B254" s="58" t="s">
        <v>630</v>
      </c>
      <c r="C254" s="9">
        <v>721200</v>
      </c>
      <c r="D254" s="44"/>
      <c r="E254" s="14"/>
      <c r="F254" s="3"/>
      <c r="G254" s="8">
        <v>300.5</v>
      </c>
      <c r="H254" s="9">
        <v>721200</v>
      </c>
      <c r="I254" s="45"/>
      <c r="J254" s="44"/>
      <c r="K254" s="44"/>
      <c r="L254" s="44"/>
    </row>
    <row r="255" spans="1:12" ht="31.5" x14ac:dyDescent="0.25">
      <c r="A255" s="12" t="s">
        <v>266</v>
      </c>
      <c r="B255" s="28" t="s">
        <v>631</v>
      </c>
      <c r="C255" s="9">
        <v>4221660</v>
      </c>
      <c r="D255" s="44"/>
      <c r="E255" s="18"/>
      <c r="F255" s="3"/>
      <c r="G255" s="17"/>
      <c r="H255" s="44"/>
      <c r="I255" s="45">
        <v>1502.4</v>
      </c>
      <c r="J255" s="9">
        <v>4221660</v>
      </c>
      <c r="K255" s="44"/>
      <c r="L255" s="44"/>
    </row>
    <row r="256" spans="1:12" ht="31.5" x14ac:dyDescent="0.25">
      <c r="A256" s="12" t="s">
        <v>267</v>
      </c>
      <c r="B256" s="47" t="s">
        <v>632</v>
      </c>
      <c r="C256" s="9">
        <v>6824025</v>
      </c>
      <c r="D256" s="9">
        <v>6824025</v>
      </c>
      <c r="E256" s="15"/>
      <c r="F256" s="3"/>
      <c r="G256" s="19"/>
      <c r="H256" s="3"/>
      <c r="I256" s="45"/>
      <c r="J256" s="3"/>
      <c r="K256" s="3"/>
      <c r="L256" s="3"/>
    </row>
    <row r="257" spans="1:12" ht="31.5" x14ac:dyDescent="0.25">
      <c r="A257" s="12" t="s">
        <v>268</v>
      </c>
      <c r="B257" s="47" t="s">
        <v>633</v>
      </c>
      <c r="C257" s="9">
        <v>2637366</v>
      </c>
      <c r="D257" s="44"/>
      <c r="E257" s="15"/>
      <c r="F257" s="3"/>
      <c r="G257" s="19"/>
      <c r="H257" s="44"/>
      <c r="I257" s="45">
        <v>2328</v>
      </c>
      <c r="J257" s="9">
        <v>2637366</v>
      </c>
      <c r="K257" s="44"/>
      <c r="L257" s="44"/>
    </row>
    <row r="258" spans="1:12" ht="31.5" x14ac:dyDescent="0.25">
      <c r="A258" s="12" t="s">
        <v>269</v>
      </c>
      <c r="B258" s="46" t="s">
        <v>634</v>
      </c>
      <c r="C258" s="9">
        <v>1647120</v>
      </c>
      <c r="D258" s="44"/>
      <c r="E258" s="11"/>
      <c r="F258" s="3"/>
      <c r="G258" s="8">
        <v>686.3</v>
      </c>
      <c r="H258" s="9">
        <v>1647120</v>
      </c>
      <c r="I258" s="45"/>
      <c r="J258" s="44"/>
      <c r="K258" s="44"/>
      <c r="L258" s="44"/>
    </row>
    <row r="259" spans="1:12" ht="31.5" x14ac:dyDescent="0.25">
      <c r="A259" s="12" t="s">
        <v>270</v>
      </c>
      <c r="B259" s="46" t="s">
        <v>635</v>
      </c>
      <c r="C259" s="9">
        <v>687120</v>
      </c>
      <c r="D259" s="44"/>
      <c r="E259" s="11"/>
      <c r="F259" s="3"/>
      <c r="G259" s="8">
        <v>286.3</v>
      </c>
      <c r="H259" s="9">
        <v>687120</v>
      </c>
      <c r="I259" s="45"/>
      <c r="J259" s="44"/>
      <c r="K259" s="44"/>
      <c r="L259" s="44"/>
    </row>
    <row r="260" spans="1:12" ht="31.5" x14ac:dyDescent="0.25">
      <c r="A260" s="12" t="s">
        <v>271</v>
      </c>
      <c r="B260" s="51" t="s">
        <v>636</v>
      </c>
      <c r="C260" s="9">
        <v>6699840</v>
      </c>
      <c r="D260" s="44"/>
      <c r="E260" s="14"/>
      <c r="F260" s="3"/>
      <c r="G260" s="8">
        <v>2791.6</v>
      </c>
      <c r="H260" s="9">
        <v>6699840</v>
      </c>
      <c r="I260" s="45"/>
      <c r="J260" s="44"/>
      <c r="K260" s="44"/>
      <c r="L260" s="44"/>
    </row>
    <row r="261" spans="1:12" ht="31.5" x14ac:dyDescent="0.25">
      <c r="A261" s="12" t="s">
        <v>272</v>
      </c>
      <c r="B261" s="28" t="s">
        <v>637</v>
      </c>
      <c r="C261" s="9">
        <v>3643000</v>
      </c>
      <c r="D261" s="44"/>
      <c r="E261" s="18"/>
      <c r="F261" s="3"/>
      <c r="G261" s="17"/>
      <c r="H261" s="44"/>
      <c r="I261" s="45">
        <v>2375.5</v>
      </c>
      <c r="J261" s="9">
        <v>3643000</v>
      </c>
      <c r="K261" s="44"/>
      <c r="L261" s="44"/>
    </row>
    <row r="262" spans="1:12" ht="31.5" x14ac:dyDescent="0.25">
      <c r="A262" s="12" t="s">
        <v>273</v>
      </c>
      <c r="B262" s="28" t="s">
        <v>638</v>
      </c>
      <c r="C262" s="9">
        <v>2289300</v>
      </c>
      <c r="D262" s="44"/>
      <c r="E262" s="18"/>
      <c r="F262" s="3"/>
      <c r="G262" s="17"/>
      <c r="H262" s="44"/>
      <c r="I262" s="45">
        <v>1394.2</v>
      </c>
      <c r="J262" s="9">
        <v>2289300</v>
      </c>
      <c r="K262" s="44"/>
      <c r="L262" s="44"/>
    </row>
    <row r="263" spans="1:12" ht="15.75" x14ac:dyDescent="0.25">
      <c r="A263" s="10" t="s">
        <v>274</v>
      </c>
      <c r="B263" s="46" t="s">
        <v>639</v>
      </c>
      <c r="C263" s="9">
        <v>1228110</v>
      </c>
      <c r="D263" s="9">
        <v>1228110</v>
      </c>
      <c r="E263" s="11"/>
      <c r="F263" s="3"/>
      <c r="G263" s="19"/>
      <c r="H263" s="3"/>
      <c r="I263" s="45"/>
      <c r="J263" s="3"/>
      <c r="K263" s="3"/>
      <c r="L263" s="3"/>
    </row>
    <row r="264" spans="1:12" ht="31.5" x14ac:dyDescent="0.25">
      <c r="A264" s="12" t="s">
        <v>275</v>
      </c>
      <c r="B264" s="55" t="s">
        <v>640</v>
      </c>
      <c r="C264" s="9">
        <v>2199210</v>
      </c>
      <c r="D264" s="9">
        <v>2199210</v>
      </c>
      <c r="E264" s="23"/>
      <c r="F264" s="3"/>
      <c r="G264" s="31"/>
      <c r="H264" s="3"/>
      <c r="I264" s="45"/>
      <c r="J264" s="3"/>
      <c r="K264" s="3"/>
      <c r="L264" s="3"/>
    </row>
    <row r="265" spans="1:12" ht="31.5" x14ac:dyDescent="0.25">
      <c r="A265" s="12" t="s">
        <v>276</v>
      </c>
      <c r="B265" s="57" t="s">
        <v>641</v>
      </c>
      <c r="C265" s="9">
        <v>4826160</v>
      </c>
      <c r="D265" s="44"/>
      <c r="E265" s="11"/>
      <c r="F265" s="3"/>
      <c r="G265" s="8">
        <v>2010.9</v>
      </c>
      <c r="H265" s="9">
        <v>4826160</v>
      </c>
      <c r="I265" s="45"/>
      <c r="J265" s="44"/>
      <c r="K265" s="44"/>
      <c r="L265" s="44"/>
    </row>
    <row r="266" spans="1:12" ht="31.5" x14ac:dyDescent="0.25">
      <c r="A266" s="12" t="s">
        <v>277</v>
      </c>
      <c r="B266" s="47" t="s">
        <v>642</v>
      </c>
      <c r="C266" s="9">
        <v>609600</v>
      </c>
      <c r="D266" s="44"/>
      <c r="E266" s="15"/>
      <c r="F266" s="3"/>
      <c r="G266" s="8">
        <v>254</v>
      </c>
      <c r="H266" s="9">
        <v>609600</v>
      </c>
      <c r="I266" s="45"/>
      <c r="J266" s="44"/>
      <c r="K266" s="44"/>
      <c r="L266" s="44"/>
    </row>
    <row r="267" spans="1:12" ht="31.5" x14ac:dyDescent="0.25">
      <c r="A267" s="12" t="s">
        <v>278</v>
      </c>
      <c r="B267" s="47" t="s">
        <v>643</v>
      </c>
      <c r="C267" s="9">
        <v>1092000</v>
      </c>
      <c r="D267" s="44"/>
      <c r="E267" s="15"/>
      <c r="F267" s="3"/>
      <c r="G267" s="8">
        <v>455</v>
      </c>
      <c r="H267" s="9">
        <v>1092000</v>
      </c>
      <c r="I267" s="45"/>
      <c r="J267" s="44"/>
      <c r="K267" s="44"/>
      <c r="L267" s="44"/>
    </row>
    <row r="268" spans="1:12" ht="31.5" x14ac:dyDescent="0.25">
      <c r="A268" s="12" t="s">
        <v>279</v>
      </c>
      <c r="B268" s="34" t="s">
        <v>644</v>
      </c>
      <c r="C268" s="9">
        <v>1900800</v>
      </c>
      <c r="D268" s="44"/>
      <c r="E268" s="14"/>
      <c r="F268" s="3"/>
      <c r="G268" s="8">
        <v>792</v>
      </c>
      <c r="H268" s="9">
        <v>1900800</v>
      </c>
      <c r="I268" s="45"/>
      <c r="J268" s="44"/>
      <c r="K268" s="44"/>
      <c r="L268" s="44"/>
    </row>
    <row r="269" spans="1:12" ht="31.5" x14ac:dyDescent="0.25">
      <c r="A269" s="12" t="s">
        <v>280</v>
      </c>
      <c r="B269" s="29" t="s">
        <v>645</v>
      </c>
      <c r="C269" s="9">
        <v>4843800</v>
      </c>
      <c r="D269" s="9">
        <v>4843800</v>
      </c>
      <c r="E269" s="14"/>
      <c r="F269" s="3"/>
      <c r="G269" s="17"/>
      <c r="H269" s="3"/>
      <c r="I269" s="45"/>
      <c r="J269" s="3"/>
      <c r="K269" s="3"/>
      <c r="L269" s="3"/>
    </row>
    <row r="270" spans="1:12" ht="31.5" x14ac:dyDescent="0.25">
      <c r="A270" s="12" t="s">
        <v>281</v>
      </c>
      <c r="B270" s="29" t="s">
        <v>646</v>
      </c>
      <c r="C270" s="9">
        <v>2098800</v>
      </c>
      <c r="D270" s="44"/>
      <c r="E270" s="14"/>
      <c r="F270" s="3"/>
      <c r="G270" s="8">
        <v>874.5</v>
      </c>
      <c r="H270" s="9">
        <v>2098800</v>
      </c>
      <c r="I270" s="45"/>
      <c r="J270" s="44"/>
      <c r="K270" s="44"/>
      <c r="L270" s="44"/>
    </row>
    <row r="271" spans="1:12" ht="31.5" x14ac:dyDescent="0.25">
      <c r="A271" s="12" t="s">
        <v>282</v>
      </c>
      <c r="B271" s="29" t="s">
        <v>647</v>
      </c>
      <c r="C271" s="9">
        <v>467550</v>
      </c>
      <c r="D271" s="44"/>
      <c r="E271" s="14"/>
      <c r="F271" s="3"/>
      <c r="G271" s="8">
        <v>311.7</v>
      </c>
      <c r="H271" s="9">
        <v>467550</v>
      </c>
      <c r="I271" s="45"/>
      <c r="J271" s="44"/>
      <c r="K271" s="44"/>
      <c r="L271" s="44"/>
    </row>
    <row r="272" spans="1:12" ht="31.5" x14ac:dyDescent="0.25">
      <c r="A272" s="12" t="s">
        <v>283</v>
      </c>
      <c r="B272" s="43" t="s">
        <v>648</v>
      </c>
      <c r="C272" s="9">
        <v>5085015</v>
      </c>
      <c r="D272" s="9">
        <v>5085015</v>
      </c>
      <c r="E272" s="7"/>
      <c r="F272" s="3"/>
      <c r="G272" s="8"/>
      <c r="H272" s="3"/>
      <c r="I272" s="45"/>
      <c r="J272" s="3"/>
      <c r="K272" s="3"/>
      <c r="L272" s="3"/>
    </row>
    <row r="273" spans="1:12" ht="31.5" x14ac:dyDescent="0.25">
      <c r="A273" s="12" t="s">
        <v>284</v>
      </c>
      <c r="B273" s="43" t="s">
        <v>649</v>
      </c>
      <c r="C273" s="9">
        <v>2515200</v>
      </c>
      <c r="D273" s="44"/>
      <c r="E273" s="7"/>
      <c r="F273" s="3"/>
      <c r="G273" s="8">
        <v>1048</v>
      </c>
      <c r="H273" s="9">
        <v>2515200</v>
      </c>
      <c r="I273" s="45"/>
      <c r="J273" s="44"/>
      <c r="K273" s="44"/>
      <c r="L273" s="44"/>
    </row>
    <row r="274" spans="1:12" ht="31.5" x14ac:dyDescent="0.25">
      <c r="A274" s="12" t="s">
        <v>285</v>
      </c>
      <c r="B274" s="29" t="s">
        <v>650</v>
      </c>
      <c r="C274" s="9">
        <v>2113920</v>
      </c>
      <c r="D274" s="44"/>
      <c r="E274" s="14"/>
      <c r="F274" s="3"/>
      <c r="G274" s="8">
        <v>880.8</v>
      </c>
      <c r="H274" s="9">
        <v>2113920</v>
      </c>
      <c r="I274" s="45"/>
      <c r="J274" s="44"/>
      <c r="K274" s="44"/>
      <c r="L274" s="44"/>
    </row>
    <row r="275" spans="1:12" ht="31.5" x14ac:dyDescent="0.25">
      <c r="A275" s="12" t="s">
        <v>286</v>
      </c>
      <c r="B275" s="29" t="s">
        <v>651</v>
      </c>
      <c r="C275" s="9">
        <v>5021250</v>
      </c>
      <c r="D275" s="9">
        <v>5021250</v>
      </c>
      <c r="E275" s="14"/>
      <c r="F275" s="3"/>
      <c r="G275" s="17"/>
      <c r="H275" s="3"/>
      <c r="I275" s="45"/>
      <c r="J275" s="3"/>
      <c r="K275" s="3"/>
      <c r="L275" s="3"/>
    </row>
    <row r="276" spans="1:12" ht="31.5" x14ac:dyDescent="0.25">
      <c r="A276" s="12" t="s">
        <v>287</v>
      </c>
      <c r="B276" s="29" t="s">
        <v>652</v>
      </c>
      <c r="C276" s="9">
        <v>1296000</v>
      </c>
      <c r="D276" s="44"/>
      <c r="E276" s="14"/>
      <c r="F276" s="3"/>
      <c r="G276" s="17"/>
      <c r="H276" s="44"/>
      <c r="I276" s="45">
        <v>4080</v>
      </c>
      <c r="J276" s="9">
        <v>1296000</v>
      </c>
      <c r="K276" s="44"/>
      <c r="L276" s="44"/>
    </row>
    <row r="277" spans="1:12" ht="31.5" x14ac:dyDescent="0.25">
      <c r="A277" s="12" t="s">
        <v>288</v>
      </c>
      <c r="B277" s="46" t="s">
        <v>653</v>
      </c>
      <c r="C277" s="9">
        <v>4260000</v>
      </c>
      <c r="D277" s="44"/>
      <c r="E277" s="11"/>
      <c r="F277" s="3"/>
      <c r="G277" s="8">
        <v>1775</v>
      </c>
      <c r="H277" s="9">
        <v>4260000</v>
      </c>
      <c r="I277" s="45"/>
      <c r="J277" s="44"/>
      <c r="K277" s="44"/>
      <c r="L277" s="44"/>
    </row>
    <row r="278" spans="1:12" ht="31.5" x14ac:dyDescent="0.25">
      <c r="A278" s="12" t="s">
        <v>289</v>
      </c>
      <c r="B278" s="46" t="s">
        <v>654</v>
      </c>
      <c r="C278" s="9">
        <v>2331750</v>
      </c>
      <c r="D278" s="44"/>
      <c r="E278" s="11"/>
      <c r="F278" s="3"/>
      <c r="G278" s="8">
        <v>1554.5</v>
      </c>
      <c r="H278" s="9">
        <v>2331750</v>
      </c>
      <c r="I278" s="45"/>
      <c r="J278" s="44"/>
      <c r="K278" s="44"/>
      <c r="L278" s="44"/>
    </row>
    <row r="279" spans="1:12" ht="31.5" x14ac:dyDescent="0.25">
      <c r="A279" s="12" t="s">
        <v>290</v>
      </c>
      <c r="B279" s="46" t="s">
        <v>655</v>
      </c>
      <c r="C279" s="9">
        <v>869280</v>
      </c>
      <c r="D279" s="44"/>
      <c r="E279" s="11"/>
      <c r="F279" s="3"/>
      <c r="G279" s="8">
        <v>362.2</v>
      </c>
      <c r="H279" s="9">
        <v>869280</v>
      </c>
      <c r="I279" s="45"/>
      <c r="J279" s="44"/>
      <c r="K279" s="44"/>
      <c r="L279" s="44"/>
    </row>
    <row r="280" spans="1:12" ht="31.5" x14ac:dyDescent="0.25">
      <c r="A280" s="12" t="s">
        <v>291</v>
      </c>
      <c r="B280" s="43" t="s">
        <v>656</v>
      </c>
      <c r="C280" s="9">
        <v>1696110</v>
      </c>
      <c r="D280" s="9">
        <v>1696110</v>
      </c>
      <c r="E280" s="7"/>
      <c r="F280" s="3"/>
      <c r="G280" s="8"/>
      <c r="H280" s="3"/>
      <c r="I280" s="45"/>
      <c r="J280" s="3"/>
      <c r="K280" s="3"/>
      <c r="L280" s="3"/>
    </row>
    <row r="281" spans="1:12" ht="31.5" x14ac:dyDescent="0.25">
      <c r="A281" s="12" t="s">
        <v>292</v>
      </c>
      <c r="B281" s="46" t="s">
        <v>657</v>
      </c>
      <c r="C281" s="9">
        <v>711840</v>
      </c>
      <c r="D281" s="44"/>
      <c r="E281" s="11"/>
      <c r="F281" s="3"/>
      <c r="G281" s="8">
        <v>296.60000000000002</v>
      </c>
      <c r="H281" s="9">
        <v>711840</v>
      </c>
      <c r="I281" s="45"/>
      <c r="J281" s="44"/>
      <c r="K281" s="44"/>
      <c r="L281" s="44"/>
    </row>
    <row r="282" spans="1:12" ht="31.5" x14ac:dyDescent="0.25">
      <c r="A282" s="12" t="s">
        <v>293</v>
      </c>
      <c r="B282" s="47" t="s">
        <v>658</v>
      </c>
      <c r="C282" s="9">
        <v>8876595</v>
      </c>
      <c r="D282" s="9">
        <v>8876595</v>
      </c>
      <c r="E282" s="23"/>
      <c r="F282" s="3"/>
      <c r="G282" s="17"/>
      <c r="H282" s="3"/>
      <c r="I282" s="45"/>
      <c r="J282" s="3"/>
      <c r="K282" s="3"/>
      <c r="L282" s="3"/>
    </row>
    <row r="283" spans="1:12" ht="31.5" x14ac:dyDescent="0.25">
      <c r="A283" s="12" t="s">
        <v>294</v>
      </c>
      <c r="B283" s="47" t="s">
        <v>659</v>
      </c>
      <c r="C283" s="9">
        <v>8224125</v>
      </c>
      <c r="D283" s="9">
        <v>8224125</v>
      </c>
      <c r="E283" s="15"/>
      <c r="F283" s="3"/>
      <c r="G283" s="19"/>
      <c r="H283" s="3"/>
      <c r="I283" s="45"/>
      <c r="J283" s="3"/>
      <c r="K283" s="3"/>
      <c r="L283" s="3"/>
    </row>
    <row r="284" spans="1:12" ht="31.5" x14ac:dyDescent="0.25">
      <c r="A284" s="12" t="s">
        <v>295</v>
      </c>
      <c r="B284" s="47" t="s">
        <v>660</v>
      </c>
      <c r="C284" s="9">
        <v>40537440</v>
      </c>
      <c r="D284" s="44"/>
      <c r="E284" s="14"/>
      <c r="F284" s="3"/>
      <c r="G284" s="8">
        <v>16890.599999999999</v>
      </c>
      <c r="H284" s="9">
        <v>40537440</v>
      </c>
      <c r="I284" s="45"/>
      <c r="J284" s="44"/>
      <c r="K284" s="44"/>
      <c r="L284" s="44"/>
    </row>
    <row r="285" spans="1:12" ht="31.5" x14ac:dyDescent="0.25">
      <c r="A285" s="12" t="s">
        <v>296</v>
      </c>
      <c r="B285" s="46" t="s">
        <v>661</v>
      </c>
      <c r="C285" s="9">
        <v>2088000</v>
      </c>
      <c r="D285" s="44"/>
      <c r="E285" s="11"/>
      <c r="F285" s="3"/>
      <c r="G285" s="8">
        <v>870</v>
      </c>
      <c r="H285" s="9">
        <v>2088000</v>
      </c>
      <c r="I285" s="45"/>
      <c r="J285" s="44"/>
      <c r="K285" s="44"/>
      <c r="L285" s="44"/>
    </row>
    <row r="286" spans="1:12" ht="31.5" x14ac:dyDescent="0.25">
      <c r="A286" s="12" t="s">
        <v>297</v>
      </c>
      <c r="B286" s="46" t="s">
        <v>662</v>
      </c>
      <c r="C286" s="9">
        <v>1479840</v>
      </c>
      <c r="D286" s="44"/>
      <c r="E286" s="11"/>
      <c r="F286" s="3"/>
      <c r="G286" s="8">
        <v>616.6</v>
      </c>
      <c r="H286" s="9">
        <v>1479840</v>
      </c>
      <c r="I286" s="45"/>
      <c r="J286" s="44"/>
      <c r="K286" s="44"/>
      <c r="L286" s="44"/>
    </row>
    <row r="287" spans="1:12" ht="31.5" x14ac:dyDescent="0.25">
      <c r="A287" s="12" t="s">
        <v>298</v>
      </c>
      <c r="B287" s="46" t="s">
        <v>663</v>
      </c>
      <c r="C287" s="9">
        <v>1431120</v>
      </c>
      <c r="D287" s="44"/>
      <c r="E287" s="11"/>
      <c r="F287" s="3"/>
      <c r="G287" s="8">
        <v>596.29999999999995</v>
      </c>
      <c r="H287" s="9">
        <v>1431120</v>
      </c>
      <c r="I287" s="45"/>
      <c r="J287" s="44"/>
      <c r="K287" s="44"/>
      <c r="L287" s="44"/>
    </row>
    <row r="288" spans="1:12" ht="31.5" x14ac:dyDescent="0.25">
      <c r="A288" s="12" t="s">
        <v>299</v>
      </c>
      <c r="B288" s="28" t="s">
        <v>664</v>
      </c>
      <c r="C288" s="9">
        <v>3600000</v>
      </c>
      <c r="D288" s="44"/>
      <c r="E288" s="18">
        <v>2</v>
      </c>
      <c r="F288" s="9">
        <v>3600000</v>
      </c>
      <c r="G288" s="17"/>
      <c r="H288" s="44"/>
      <c r="I288" s="45"/>
      <c r="J288" s="44"/>
      <c r="K288" s="44"/>
      <c r="L288" s="44"/>
    </row>
    <row r="289" spans="1:12" ht="31.5" x14ac:dyDescent="0.25">
      <c r="A289" s="12" t="s">
        <v>300</v>
      </c>
      <c r="B289" s="29" t="s">
        <v>665</v>
      </c>
      <c r="C289" s="9">
        <v>1553040</v>
      </c>
      <c r="D289" s="44"/>
      <c r="E289" s="14"/>
      <c r="F289" s="3"/>
      <c r="G289" s="8">
        <v>647.1</v>
      </c>
      <c r="H289" s="9">
        <v>1553040</v>
      </c>
      <c r="I289" s="45"/>
      <c r="J289" s="44"/>
      <c r="K289" s="44"/>
      <c r="L289" s="44"/>
    </row>
    <row r="290" spans="1:12" ht="31.5" x14ac:dyDescent="0.25">
      <c r="A290" s="12" t="s">
        <v>301</v>
      </c>
      <c r="B290" s="43" t="s">
        <v>666</v>
      </c>
      <c r="C290" s="9">
        <v>4445220</v>
      </c>
      <c r="D290" s="9">
        <v>4445220</v>
      </c>
      <c r="E290" s="7"/>
      <c r="F290" s="3"/>
      <c r="G290" s="8"/>
      <c r="H290" s="3"/>
      <c r="I290" s="45"/>
      <c r="J290" s="3"/>
      <c r="K290" s="3"/>
      <c r="L290" s="3"/>
    </row>
    <row r="291" spans="1:12" ht="31.5" x14ac:dyDescent="0.25">
      <c r="A291" s="12" t="s">
        <v>302</v>
      </c>
      <c r="B291" s="29" t="s">
        <v>667</v>
      </c>
      <c r="C291" s="9">
        <v>1315200</v>
      </c>
      <c r="D291" s="44"/>
      <c r="E291" s="14"/>
      <c r="F291" s="3"/>
      <c r="G291" s="8">
        <v>548</v>
      </c>
      <c r="H291" s="9">
        <v>1315200</v>
      </c>
      <c r="I291" s="45"/>
      <c r="J291" s="44"/>
      <c r="K291" s="44"/>
      <c r="L291" s="44"/>
    </row>
    <row r="292" spans="1:12" ht="31.5" x14ac:dyDescent="0.25">
      <c r="A292" s="12" t="s">
        <v>303</v>
      </c>
      <c r="B292" s="46" t="s">
        <v>668</v>
      </c>
      <c r="C292" s="9">
        <v>295200</v>
      </c>
      <c r="D292" s="44"/>
      <c r="E292" s="11"/>
      <c r="F292" s="3"/>
      <c r="G292" s="8">
        <v>123</v>
      </c>
      <c r="H292" s="9">
        <v>295200</v>
      </c>
      <c r="I292" s="45"/>
      <c r="J292" s="44"/>
      <c r="K292" s="44"/>
      <c r="L292" s="44"/>
    </row>
    <row r="293" spans="1:12" ht="31.5" x14ac:dyDescent="0.25">
      <c r="A293" s="12" t="s">
        <v>304</v>
      </c>
      <c r="B293" s="47" t="s">
        <v>669</v>
      </c>
      <c r="C293" s="9">
        <v>6293040</v>
      </c>
      <c r="D293" s="9">
        <v>6293040</v>
      </c>
      <c r="E293" s="15"/>
      <c r="F293" s="3"/>
      <c r="G293" s="19"/>
      <c r="H293" s="3"/>
      <c r="I293" s="45"/>
      <c r="J293" s="3"/>
      <c r="K293" s="3"/>
      <c r="L293" s="3"/>
    </row>
    <row r="294" spans="1:12" ht="31.5" x14ac:dyDescent="0.25">
      <c r="A294" s="10" t="s">
        <v>305</v>
      </c>
      <c r="B294" s="61" t="s">
        <v>670</v>
      </c>
      <c r="C294" s="9">
        <v>818275</v>
      </c>
      <c r="D294" s="44"/>
      <c r="E294" s="15"/>
      <c r="F294" s="3"/>
      <c r="G294" s="19"/>
      <c r="H294" s="44"/>
      <c r="I294" s="45">
        <v>2328</v>
      </c>
      <c r="J294" s="9">
        <v>818275</v>
      </c>
      <c r="K294" s="44"/>
      <c r="L294" s="44"/>
    </row>
    <row r="295" spans="1:12" ht="31.5" x14ac:dyDescent="0.25">
      <c r="A295" s="12" t="s">
        <v>306</v>
      </c>
      <c r="B295" s="54" t="s">
        <v>671</v>
      </c>
      <c r="C295" s="9">
        <v>251695</v>
      </c>
      <c r="D295" s="44"/>
      <c r="E295" s="15"/>
      <c r="F295" s="3"/>
      <c r="G295" s="19"/>
      <c r="H295" s="44"/>
      <c r="I295" s="45">
        <v>1320</v>
      </c>
      <c r="J295" s="9">
        <v>251695</v>
      </c>
      <c r="K295" s="44"/>
      <c r="L295" s="44"/>
    </row>
    <row r="296" spans="1:12" ht="31.5" x14ac:dyDescent="0.25">
      <c r="A296" s="12" t="s">
        <v>307</v>
      </c>
      <c r="B296" s="54" t="s">
        <v>672</v>
      </c>
      <c r="C296" s="9">
        <v>342504</v>
      </c>
      <c r="D296" s="44"/>
      <c r="E296" s="15"/>
      <c r="F296" s="3"/>
      <c r="G296" s="19"/>
      <c r="H296" s="44"/>
      <c r="I296" s="45">
        <v>162</v>
      </c>
      <c r="J296" s="9">
        <v>342504</v>
      </c>
      <c r="K296" s="44"/>
      <c r="L296" s="44"/>
    </row>
    <row r="297" spans="1:12" ht="31.5" x14ac:dyDescent="0.25">
      <c r="A297" s="12" t="s">
        <v>308</v>
      </c>
      <c r="B297" s="47" t="s">
        <v>673</v>
      </c>
      <c r="C297" s="9">
        <v>2795909</v>
      </c>
      <c r="D297" s="44"/>
      <c r="E297" s="15"/>
      <c r="F297" s="3"/>
      <c r="G297" s="19"/>
      <c r="H297" s="44"/>
      <c r="I297" s="45">
        <v>730</v>
      </c>
      <c r="J297" s="9">
        <v>2795909</v>
      </c>
      <c r="K297" s="44"/>
      <c r="L297" s="44"/>
    </row>
    <row r="298" spans="1:12" ht="31.5" x14ac:dyDescent="0.25">
      <c r="A298" s="12" t="s">
        <v>309</v>
      </c>
      <c r="B298" s="47" t="s">
        <v>674</v>
      </c>
      <c r="C298" s="9">
        <v>2812168</v>
      </c>
      <c r="D298" s="44"/>
      <c r="E298" s="15"/>
      <c r="F298" s="3"/>
      <c r="G298" s="19"/>
      <c r="H298" s="44"/>
      <c r="I298" s="45">
        <v>3102</v>
      </c>
      <c r="J298" s="9">
        <v>2812168</v>
      </c>
      <c r="K298" s="44"/>
      <c r="L298" s="44"/>
    </row>
    <row r="299" spans="1:12" ht="31.5" x14ac:dyDescent="0.25">
      <c r="A299" s="12" t="s">
        <v>310</v>
      </c>
      <c r="B299" s="54" t="s">
        <v>675</v>
      </c>
      <c r="C299" s="9">
        <v>1860495</v>
      </c>
      <c r="D299" s="9">
        <v>1860495</v>
      </c>
      <c r="E299" s="15"/>
      <c r="F299" s="3"/>
      <c r="G299" s="19"/>
      <c r="H299" s="3"/>
      <c r="I299" s="45"/>
      <c r="J299" s="3"/>
      <c r="K299" s="3"/>
      <c r="L299" s="3"/>
    </row>
    <row r="300" spans="1:12" ht="31.5" x14ac:dyDescent="0.25">
      <c r="A300" s="12" t="s">
        <v>311</v>
      </c>
      <c r="B300" s="47" t="s">
        <v>676</v>
      </c>
      <c r="C300" s="9">
        <v>4635345</v>
      </c>
      <c r="D300" s="9">
        <v>4635345</v>
      </c>
      <c r="E300" s="15"/>
      <c r="F300" s="3"/>
      <c r="G300" s="19"/>
      <c r="H300" s="3"/>
      <c r="I300" s="45"/>
      <c r="J300" s="3"/>
      <c r="K300" s="3"/>
      <c r="L300" s="3"/>
    </row>
    <row r="301" spans="1:12" ht="31.5" x14ac:dyDescent="0.25">
      <c r="A301" s="12" t="s">
        <v>312</v>
      </c>
      <c r="B301" s="58" t="s">
        <v>677</v>
      </c>
      <c r="C301" s="9">
        <v>1080000</v>
      </c>
      <c r="D301" s="44"/>
      <c r="E301" s="14"/>
      <c r="F301" s="3"/>
      <c r="G301" s="8">
        <v>450</v>
      </c>
      <c r="H301" s="9">
        <v>1080000</v>
      </c>
      <c r="I301" s="45"/>
      <c r="J301" s="44"/>
      <c r="K301" s="44"/>
      <c r="L301" s="44"/>
    </row>
    <row r="302" spans="1:12" ht="31.5" x14ac:dyDescent="0.25">
      <c r="A302" s="12" t="s">
        <v>313</v>
      </c>
      <c r="B302" s="58" t="s">
        <v>678</v>
      </c>
      <c r="C302" s="9">
        <v>2831205</v>
      </c>
      <c r="D302" s="9">
        <v>2831205</v>
      </c>
      <c r="E302" s="14"/>
      <c r="F302" s="3"/>
      <c r="G302" s="17"/>
      <c r="H302" s="3"/>
      <c r="I302" s="45"/>
      <c r="J302" s="3"/>
      <c r="K302" s="3"/>
      <c r="L302" s="3"/>
    </row>
    <row r="303" spans="1:12" ht="31.5" x14ac:dyDescent="0.25">
      <c r="A303" s="12" t="s">
        <v>314</v>
      </c>
      <c r="B303" s="47" t="s">
        <v>679</v>
      </c>
      <c r="C303" s="9">
        <v>931200</v>
      </c>
      <c r="D303" s="44"/>
      <c r="E303" s="23"/>
      <c r="F303" s="3"/>
      <c r="G303" s="8">
        <v>388</v>
      </c>
      <c r="H303" s="9">
        <v>931200</v>
      </c>
      <c r="I303" s="45"/>
      <c r="J303" s="44"/>
      <c r="K303" s="44"/>
      <c r="L303" s="44"/>
    </row>
    <row r="304" spans="1:12" ht="31.5" x14ac:dyDescent="0.25">
      <c r="A304" s="12" t="s">
        <v>315</v>
      </c>
      <c r="B304" s="48" t="s">
        <v>680</v>
      </c>
      <c r="C304" s="9">
        <v>1059435</v>
      </c>
      <c r="D304" s="9">
        <v>1059435</v>
      </c>
      <c r="E304" s="15"/>
      <c r="F304" s="3"/>
      <c r="G304" s="19"/>
      <c r="H304" s="3"/>
      <c r="I304" s="45"/>
      <c r="J304" s="3"/>
      <c r="K304" s="3"/>
      <c r="L304" s="3"/>
    </row>
    <row r="305" spans="1:12" ht="31.5" x14ac:dyDescent="0.25">
      <c r="A305" s="12" t="s">
        <v>316</v>
      </c>
      <c r="B305" s="48" t="s">
        <v>681</v>
      </c>
      <c r="C305" s="9">
        <v>751200</v>
      </c>
      <c r="D305" s="44"/>
      <c r="E305" s="15"/>
      <c r="F305" s="3"/>
      <c r="G305" s="8">
        <v>313</v>
      </c>
      <c r="H305" s="9">
        <v>751200</v>
      </c>
      <c r="I305" s="45"/>
      <c r="J305" s="44"/>
      <c r="K305" s="44"/>
      <c r="L305" s="44"/>
    </row>
    <row r="306" spans="1:12" ht="31.5" x14ac:dyDescent="0.25">
      <c r="A306" s="12" t="s">
        <v>317</v>
      </c>
      <c r="B306" s="48" t="s">
        <v>682</v>
      </c>
      <c r="C306" s="9">
        <v>1042275</v>
      </c>
      <c r="D306" s="9">
        <v>1042275</v>
      </c>
      <c r="E306" s="15"/>
      <c r="F306" s="3"/>
      <c r="G306" s="19"/>
      <c r="H306" s="3"/>
      <c r="I306" s="45"/>
      <c r="J306" s="3"/>
      <c r="K306" s="3"/>
      <c r="L306" s="3"/>
    </row>
    <row r="307" spans="1:12" ht="31.5" x14ac:dyDescent="0.25">
      <c r="A307" s="12" t="s">
        <v>318</v>
      </c>
      <c r="B307" s="47" t="s">
        <v>683</v>
      </c>
      <c r="C307" s="9">
        <v>2707200</v>
      </c>
      <c r="D307" s="44"/>
      <c r="E307" s="14"/>
      <c r="F307" s="3"/>
      <c r="G307" s="8">
        <v>1128</v>
      </c>
      <c r="H307" s="9">
        <v>2707200</v>
      </c>
      <c r="I307" s="45"/>
      <c r="J307" s="44"/>
      <c r="K307" s="44"/>
      <c r="L307" s="44"/>
    </row>
    <row r="308" spans="1:12" ht="31.5" x14ac:dyDescent="0.25">
      <c r="A308" s="12" t="s">
        <v>319</v>
      </c>
      <c r="B308" s="48" t="s">
        <v>684</v>
      </c>
      <c r="C308" s="9">
        <v>14202435</v>
      </c>
      <c r="D308" s="9">
        <v>14202435</v>
      </c>
      <c r="E308" s="15"/>
      <c r="F308" s="3"/>
      <c r="G308" s="19"/>
      <c r="H308" s="3"/>
      <c r="I308" s="45"/>
      <c r="J308" s="3"/>
      <c r="K308" s="3"/>
      <c r="L308" s="3"/>
    </row>
    <row r="309" spans="1:12" ht="31.5" x14ac:dyDescent="0.25">
      <c r="A309" s="12" t="s">
        <v>320</v>
      </c>
      <c r="B309" s="47" t="s">
        <v>685</v>
      </c>
      <c r="C309" s="9">
        <v>12441000</v>
      </c>
      <c r="D309" s="44"/>
      <c r="E309" s="15"/>
      <c r="F309" s="3"/>
      <c r="G309" s="8">
        <v>8294</v>
      </c>
      <c r="H309" s="9">
        <v>12441000</v>
      </c>
      <c r="I309" s="45"/>
      <c r="J309" s="44"/>
      <c r="K309" s="44"/>
      <c r="L309" s="44"/>
    </row>
    <row r="310" spans="1:12" ht="31.5" x14ac:dyDescent="0.25">
      <c r="A310" s="12" t="s">
        <v>321</v>
      </c>
      <c r="B310" s="48" t="s">
        <v>686</v>
      </c>
      <c r="C310" s="9">
        <v>1032330</v>
      </c>
      <c r="D310" s="9">
        <v>1032330</v>
      </c>
      <c r="E310" s="15"/>
      <c r="F310" s="3"/>
      <c r="G310" s="19"/>
      <c r="H310" s="3"/>
      <c r="I310" s="45"/>
      <c r="J310" s="3"/>
      <c r="K310" s="3"/>
      <c r="L310" s="3"/>
    </row>
    <row r="311" spans="1:12" ht="31.5" x14ac:dyDescent="0.25">
      <c r="A311" s="12" t="s">
        <v>322</v>
      </c>
      <c r="B311" s="46" t="s">
        <v>687</v>
      </c>
      <c r="C311" s="9">
        <v>5049330</v>
      </c>
      <c r="D311" s="9">
        <v>5049330</v>
      </c>
      <c r="E311" s="11"/>
      <c r="F311" s="3"/>
      <c r="G311" s="19"/>
      <c r="H311" s="3"/>
      <c r="I311" s="45"/>
      <c r="J311" s="3"/>
      <c r="K311" s="3"/>
      <c r="L311" s="3"/>
    </row>
    <row r="312" spans="1:12" ht="31.5" x14ac:dyDescent="0.25">
      <c r="A312" s="12" t="s">
        <v>323</v>
      </c>
      <c r="B312" s="43" t="s">
        <v>688</v>
      </c>
      <c r="C312" s="9">
        <v>5433519</v>
      </c>
      <c r="D312" s="9">
        <v>5433519</v>
      </c>
      <c r="E312" s="7"/>
      <c r="F312" s="3"/>
      <c r="G312" s="8"/>
      <c r="H312" s="3"/>
      <c r="I312" s="45"/>
      <c r="J312" s="3"/>
      <c r="K312" s="3"/>
      <c r="L312" s="3"/>
    </row>
    <row r="313" spans="1:12" ht="31.5" x14ac:dyDescent="0.25">
      <c r="A313" s="12" t="s">
        <v>324</v>
      </c>
      <c r="B313" s="46" t="s">
        <v>689</v>
      </c>
      <c r="C313" s="9">
        <v>2758560</v>
      </c>
      <c r="D313" s="44"/>
      <c r="E313" s="11"/>
      <c r="F313" s="3"/>
      <c r="G313" s="8">
        <v>1149.4000000000001</v>
      </c>
      <c r="H313" s="9">
        <v>2758560</v>
      </c>
      <c r="I313" s="45"/>
      <c r="J313" s="44"/>
      <c r="K313" s="44"/>
      <c r="L313" s="44"/>
    </row>
    <row r="314" spans="1:12" ht="31.5" x14ac:dyDescent="0.25">
      <c r="A314" s="12" t="s">
        <v>325</v>
      </c>
      <c r="B314" s="46" t="s">
        <v>690</v>
      </c>
      <c r="C314" s="9">
        <v>381600</v>
      </c>
      <c r="D314" s="44"/>
      <c r="E314" s="11"/>
      <c r="F314" s="3"/>
      <c r="G314" s="8">
        <v>159</v>
      </c>
      <c r="H314" s="9">
        <v>381600</v>
      </c>
      <c r="I314" s="45"/>
      <c r="J314" s="44"/>
      <c r="K314" s="44"/>
      <c r="L314" s="44"/>
    </row>
    <row r="315" spans="1:12" ht="31.5" x14ac:dyDescent="0.25">
      <c r="A315" s="12" t="s">
        <v>326</v>
      </c>
      <c r="B315" s="29" t="s">
        <v>691</v>
      </c>
      <c r="C315" s="9">
        <v>2119200</v>
      </c>
      <c r="D315" s="44"/>
      <c r="E315" s="22"/>
      <c r="F315" s="3"/>
      <c r="G315" s="8">
        <v>883</v>
      </c>
      <c r="H315" s="9">
        <v>2119200</v>
      </c>
      <c r="I315" s="45"/>
      <c r="J315" s="44"/>
      <c r="K315" s="44"/>
      <c r="L315" s="44"/>
    </row>
    <row r="316" spans="1:12" ht="31.5" x14ac:dyDescent="0.25">
      <c r="A316" s="12" t="s">
        <v>327</v>
      </c>
      <c r="B316" s="47" t="s">
        <v>692</v>
      </c>
      <c r="C316" s="9">
        <v>686641</v>
      </c>
      <c r="D316" s="44"/>
      <c r="E316" s="15"/>
      <c r="F316" s="3"/>
      <c r="G316" s="19"/>
      <c r="H316" s="44"/>
      <c r="I316" s="45">
        <v>1624</v>
      </c>
      <c r="J316" s="9">
        <v>686641</v>
      </c>
      <c r="K316" s="44"/>
      <c r="L316" s="44"/>
    </row>
    <row r="317" spans="1:12" ht="31.5" x14ac:dyDescent="0.25">
      <c r="A317" s="12" t="s">
        <v>328</v>
      </c>
      <c r="B317" s="47" t="s">
        <v>693</v>
      </c>
      <c r="C317" s="9">
        <v>1506194</v>
      </c>
      <c r="D317" s="44"/>
      <c r="E317" s="15"/>
      <c r="F317" s="3"/>
      <c r="G317" s="19"/>
      <c r="H317" s="44"/>
      <c r="I317" s="45">
        <v>2328</v>
      </c>
      <c r="J317" s="9">
        <v>1506194</v>
      </c>
      <c r="K317" s="44"/>
      <c r="L317" s="44"/>
    </row>
    <row r="318" spans="1:12" ht="31.5" x14ac:dyDescent="0.25">
      <c r="A318" s="12" t="s">
        <v>329</v>
      </c>
      <c r="B318" s="43" t="s">
        <v>694</v>
      </c>
      <c r="C318" s="9">
        <v>2698560</v>
      </c>
      <c r="D318" s="44"/>
      <c r="E318" s="7"/>
      <c r="F318" s="3"/>
      <c r="G318" s="8">
        <v>1124.4000000000001</v>
      </c>
      <c r="H318" s="9">
        <v>2698560</v>
      </c>
      <c r="I318" s="45"/>
      <c r="J318" s="44"/>
      <c r="K318" s="44"/>
      <c r="L318" s="44"/>
    </row>
    <row r="319" spans="1:12" ht="31.5" x14ac:dyDescent="0.25">
      <c r="A319" s="12" t="s">
        <v>330</v>
      </c>
      <c r="B319" s="43" t="s">
        <v>695</v>
      </c>
      <c r="C319" s="9">
        <v>10633545</v>
      </c>
      <c r="D319" s="9">
        <v>10633545</v>
      </c>
      <c r="E319" s="7"/>
      <c r="F319" s="3"/>
      <c r="G319" s="8"/>
      <c r="H319" s="3"/>
      <c r="I319" s="45"/>
      <c r="J319" s="3"/>
      <c r="K319" s="3"/>
      <c r="L319" s="3"/>
    </row>
    <row r="320" spans="1:12" ht="31.5" x14ac:dyDescent="0.25">
      <c r="A320" s="12" t="s">
        <v>331</v>
      </c>
      <c r="B320" s="51" t="s">
        <v>696</v>
      </c>
      <c r="C320" s="9">
        <v>6689280</v>
      </c>
      <c r="D320" s="44"/>
      <c r="E320" s="14"/>
      <c r="F320" s="3"/>
      <c r="G320" s="8">
        <v>2787.2</v>
      </c>
      <c r="H320" s="9">
        <v>6689280</v>
      </c>
      <c r="I320" s="45"/>
      <c r="J320" s="44"/>
      <c r="K320" s="44"/>
      <c r="L320" s="44"/>
    </row>
    <row r="321" spans="1:12" ht="31.5" x14ac:dyDescent="0.25">
      <c r="A321" s="12" t="s">
        <v>332</v>
      </c>
      <c r="B321" s="51" t="s">
        <v>697</v>
      </c>
      <c r="C321" s="9">
        <v>2816640</v>
      </c>
      <c r="D321" s="44"/>
      <c r="E321" s="14"/>
      <c r="F321" s="3"/>
      <c r="G321" s="8">
        <v>1173.5999999999999</v>
      </c>
      <c r="H321" s="9">
        <v>2816640</v>
      </c>
      <c r="I321" s="45"/>
      <c r="J321" s="44"/>
      <c r="K321" s="44"/>
      <c r="L321" s="44"/>
    </row>
    <row r="322" spans="1:12" ht="31.5" x14ac:dyDescent="0.25">
      <c r="A322" s="12" t="s">
        <v>333</v>
      </c>
      <c r="B322" s="55" t="s">
        <v>698</v>
      </c>
      <c r="C322" s="9">
        <v>6884085</v>
      </c>
      <c r="D322" s="9">
        <v>6884085</v>
      </c>
      <c r="E322" s="23"/>
      <c r="F322" s="3"/>
      <c r="G322" s="31"/>
      <c r="H322" s="3"/>
      <c r="I322" s="45"/>
      <c r="J322" s="3"/>
      <c r="K322" s="3"/>
      <c r="L322" s="3"/>
    </row>
    <row r="323" spans="1:12" ht="31.5" x14ac:dyDescent="0.25">
      <c r="A323" s="12" t="s">
        <v>334</v>
      </c>
      <c r="B323" s="47" t="s">
        <v>699</v>
      </c>
      <c r="C323" s="9">
        <v>3793500</v>
      </c>
      <c r="D323" s="44"/>
      <c r="E323" s="36"/>
      <c r="F323" s="3"/>
      <c r="G323" s="8">
        <v>2529</v>
      </c>
      <c r="H323" s="9">
        <v>3793500</v>
      </c>
      <c r="I323" s="45"/>
      <c r="J323" s="44"/>
      <c r="K323" s="44"/>
      <c r="L323" s="44"/>
    </row>
    <row r="324" spans="1:12" ht="31.5" x14ac:dyDescent="0.25">
      <c r="A324" s="12" t="s">
        <v>335</v>
      </c>
      <c r="B324" s="47" t="s">
        <v>700</v>
      </c>
      <c r="C324" s="9">
        <v>5400000</v>
      </c>
      <c r="D324" s="44"/>
      <c r="E324" s="18">
        <v>3</v>
      </c>
      <c r="F324" s="9">
        <v>5400000</v>
      </c>
      <c r="G324" s="19"/>
      <c r="H324" s="44"/>
      <c r="I324" s="45"/>
      <c r="J324" s="44"/>
      <c r="K324" s="44"/>
      <c r="L324" s="44"/>
    </row>
    <row r="325" spans="1:12" ht="31.5" x14ac:dyDescent="0.25">
      <c r="A325" s="12" t="s">
        <v>336</v>
      </c>
      <c r="B325" s="28" t="s">
        <v>701</v>
      </c>
      <c r="C325" s="9">
        <v>906030.99999999988</v>
      </c>
      <c r="D325" s="44"/>
      <c r="E325" s="18"/>
      <c r="F325" s="3"/>
      <c r="G325" s="17"/>
      <c r="H325" s="44"/>
      <c r="I325" s="45">
        <v>62.5</v>
      </c>
      <c r="J325" s="9">
        <v>906030.99999999988</v>
      </c>
      <c r="K325" s="44"/>
      <c r="L325" s="44"/>
    </row>
    <row r="326" spans="1:12" ht="31.5" x14ac:dyDescent="0.25">
      <c r="A326" s="12" t="s">
        <v>337</v>
      </c>
      <c r="B326" s="58" t="s">
        <v>702</v>
      </c>
      <c r="C326" s="9">
        <v>2984130</v>
      </c>
      <c r="D326" s="44"/>
      <c r="E326" s="14"/>
      <c r="F326" s="3"/>
      <c r="G326" s="17"/>
      <c r="H326" s="44"/>
      <c r="I326" s="45">
        <v>4075</v>
      </c>
      <c r="J326" s="9">
        <v>2984130</v>
      </c>
      <c r="K326" s="44"/>
      <c r="L326" s="44"/>
    </row>
    <row r="327" spans="1:12" ht="31.5" x14ac:dyDescent="0.25">
      <c r="A327" s="12" t="s">
        <v>338</v>
      </c>
      <c r="B327" s="58" t="s">
        <v>703</v>
      </c>
      <c r="C327" s="9">
        <v>1824000</v>
      </c>
      <c r="D327" s="44"/>
      <c r="E327" s="14"/>
      <c r="F327" s="3"/>
      <c r="G327" s="8">
        <v>760</v>
      </c>
      <c r="H327" s="9">
        <v>1824000</v>
      </c>
      <c r="I327" s="45"/>
      <c r="J327" s="44"/>
      <c r="K327" s="44"/>
      <c r="L327" s="44"/>
    </row>
    <row r="328" spans="1:12" ht="31.5" x14ac:dyDescent="0.25">
      <c r="A328" s="12" t="s">
        <v>339</v>
      </c>
      <c r="B328" s="58" t="s">
        <v>704</v>
      </c>
      <c r="C328" s="9">
        <v>355200</v>
      </c>
      <c r="D328" s="44"/>
      <c r="E328" s="14"/>
      <c r="F328" s="3"/>
      <c r="G328" s="8">
        <v>148</v>
      </c>
      <c r="H328" s="9">
        <v>355200</v>
      </c>
      <c r="I328" s="45"/>
      <c r="J328" s="44"/>
      <c r="K328" s="44"/>
      <c r="L328" s="44"/>
    </row>
    <row r="329" spans="1:12" ht="31.5" x14ac:dyDescent="0.25">
      <c r="A329" s="12" t="s">
        <v>340</v>
      </c>
      <c r="B329" s="58" t="s">
        <v>705</v>
      </c>
      <c r="C329" s="9">
        <v>624000</v>
      </c>
      <c r="D329" s="44"/>
      <c r="E329" s="14"/>
      <c r="F329" s="3"/>
      <c r="G329" s="8">
        <v>260</v>
      </c>
      <c r="H329" s="9">
        <v>624000</v>
      </c>
      <c r="I329" s="45"/>
      <c r="J329" s="44"/>
      <c r="K329" s="44"/>
      <c r="L329" s="44"/>
    </row>
    <row r="330" spans="1:12" ht="31.5" x14ac:dyDescent="0.25">
      <c r="A330" s="12" t="s">
        <v>341</v>
      </c>
      <c r="B330" s="58" t="s">
        <v>706</v>
      </c>
      <c r="C330" s="9">
        <v>362400</v>
      </c>
      <c r="D330" s="44"/>
      <c r="E330" s="14"/>
      <c r="F330" s="3"/>
      <c r="G330" s="8">
        <v>151</v>
      </c>
      <c r="H330" s="9">
        <v>362400</v>
      </c>
      <c r="I330" s="45"/>
      <c r="J330" s="44"/>
      <c r="K330" s="44"/>
      <c r="L330" s="44"/>
    </row>
    <row r="331" spans="1:12" ht="31.5" x14ac:dyDescent="0.25">
      <c r="A331" s="12" t="s">
        <v>342</v>
      </c>
      <c r="B331" s="29" t="s">
        <v>707</v>
      </c>
      <c r="C331" s="9">
        <v>1766700</v>
      </c>
      <c r="D331" s="9">
        <v>1766700</v>
      </c>
      <c r="E331" s="14"/>
      <c r="F331" s="3"/>
      <c r="G331" s="17"/>
      <c r="H331" s="3"/>
      <c r="I331" s="45"/>
      <c r="J331" s="3"/>
      <c r="K331" s="3"/>
      <c r="L331" s="3"/>
    </row>
    <row r="332" spans="1:12" ht="31.5" x14ac:dyDescent="0.25">
      <c r="A332" s="12" t="s">
        <v>343</v>
      </c>
      <c r="B332" s="47" t="s">
        <v>708</v>
      </c>
      <c r="C332" s="9">
        <v>1269450</v>
      </c>
      <c r="D332" s="44"/>
      <c r="E332" s="36"/>
      <c r="F332" s="3"/>
      <c r="G332" s="8">
        <v>846.3</v>
      </c>
      <c r="H332" s="9">
        <v>1269450</v>
      </c>
      <c r="I332" s="45"/>
      <c r="J332" s="44"/>
      <c r="K332" s="44"/>
      <c r="L332" s="44"/>
    </row>
    <row r="333" spans="1:12" ht="31.5" x14ac:dyDescent="0.25">
      <c r="A333" s="12" t="s">
        <v>344</v>
      </c>
      <c r="B333" s="48" t="s">
        <v>709</v>
      </c>
      <c r="C333" s="9">
        <v>16142684.999999998</v>
      </c>
      <c r="D333" s="9">
        <v>16142684.999999998</v>
      </c>
      <c r="E333" s="37"/>
      <c r="F333" s="3"/>
      <c r="G333" s="17"/>
      <c r="H333" s="3"/>
      <c r="I333" s="45"/>
      <c r="J333" s="3"/>
      <c r="K333" s="3"/>
      <c r="L333" s="3"/>
    </row>
    <row r="334" spans="1:12" ht="31.5" x14ac:dyDescent="0.25">
      <c r="A334" s="12" t="s">
        <v>345</v>
      </c>
      <c r="B334" s="48" t="s">
        <v>710</v>
      </c>
      <c r="C334" s="9">
        <v>8572980</v>
      </c>
      <c r="D334" s="9">
        <v>8572980</v>
      </c>
      <c r="E334" s="15"/>
      <c r="F334" s="3"/>
      <c r="G334" s="19"/>
      <c r="H334" s="3"/>
      <c r="I334" s="45"/>
      <c r="J334" s="3"/>
      <c r="K334" s="3"/>
      <c r="L334" s="3"/>
    </row>
    <row r="335" spans="1:12" ht="31.5" x14ac:dyDescent="0.25">
      <c r="A335" s="12" t="s">
        <v>346</v>
      </c>
      <c r="B335" s="53" t="s">
        <v>711</v>
      </c>
      <c r="C335" s="9">
        <v>6948825</v>
      </c>
      <c r="D335" s="9">
        <v>6948825</v>
      </c>
      <c r="E335" s="23"/>
      <c r="F335" s="3"/>
      <c r="G335" s="17"/>
      <c r="H335" s="3"/>
      <c r="I335" s="45"/>
      <c r="J335" s="3"/>
      <c r="K335" s="3"/>
      <c r="L335" s="3"/>
    </row>
    <row r="336" spans="1:12" ht="31.5" x14ac:dyDescent="0.25">
      <c r="A336" s="12" t="s">
        <v>347</v>
      </c>
      <c r="B336" s="48" t="s">
        <v>712</v>
      </c>
      <c r="C336" s="9">
        <v>798135</v>
      </c>
      <c r="D336" s="9">
        <v>798135</v>
      </c>
      <c r="E336" s="15"/>
      <c r="F336" s="3"/>
      <c r="G336" s="19"/>
      <c r="H336" s="3"/>
      <c r="I336" s="45"/>
      <c r="J336" s="3"/>
      <c r="K336" s="3"/>
      <c r="L336" s="3"/>
    </row>
    <row r="337" spans="1:12" ht="31.5" x14ac:dyDescent="0.25">
      <c r="A337" s="12" t="s">
        <v>752</v>
      </c>
      <c r="B337" s="48" t="s">
        <v>753</v>
      </c>
      <c r="C337" s="9">
        <v>438000</v>
      </c>
      <c r="D337" s="44"/>
      <c r="E337" s="25"/>
      <c r="F337" s="3"/>
      <c r="G337" s="8">
        <v>182.5</v>
      </c>
      <c r="H337" s="9">
        <v>438000</v>
      </c>
      <c r="I337" s="45"/>
      <c r="J337" s="44"/>
      <c r="K337" s="44"/>
      <c r="L337" s="44"/>
    </row>
    <row r="338" spans="1:12" ht="31.5" x14ac:dyDescent="0.25">
      <c r="A338" s="12" t="s">
        <v>348</v>
      </c>
      <c r="B338" s="46" t="s">
        <v>713</v>
      </c>
      <c r="C338" s="9">
        <v>1168800</v>
      </c>
      <c r="D338" s="44"/>
      <c r="E338" s="11"/>
      <c r="F338" s="3"/>
      <c r="G338" s="8">
        <v>487</v>
      </c>
      <c r="H338" s="9">
        <v>1168800</v>
      </c>
      <c r="I338" s="45"/>
      <c r="J338" s="44"/>
      <c r="K338" s="44"/>
      <c r="L338" s="44"/>
    </row>
    <row r="339" spans="1:12" ht="31.5" x14ac:dyDescent="0.25">
      <c r="A339" s="12" t="s">
        <v>349</v>
      </c>
      <c r="B339" s="29" t="s">
        <v>714</v>
      </c>
      <c r="C339" s="9">
        <v>2150400</v>
      </c>
      <c r="D339" s="44"/>
      <c r="E339" s="14"/>
      <c r="F339" s="3"/>
      <c r="G339" s="8">
        <v>896</v>
      </c>
      <c r="H339" s="9">
        <v>2150400</v>
      </c>
      <c r="I339" s="45"/>
      <c r="J339" s="44"/>
      <c r="K339" s="44"/>
      <c r="L339" s="44"/>
    </row>
    <row r="340" spans="1:12" ht="31.5" x14ac:dyDescent="0.25">
      <c r="A340" s="12" t="s">
        <v>350</v>
      </c>
      <c r="B340" s="47" t="s">
        <v>715</v>
      </c>
      <c r="C340" s="9">
        <v>1090063</v>
      </c>
      <c r="D340" s="44"/>
      <c r="E340" s="15"/>
      <c r="F340" s="3"/>
      <c r="G340" s="19"/>
      <c r="H340" s="44"/>
      <c r="I340" s="45">
        <v>1818</v>
      </c>
      <c r="J340" s="9">
        <v>1090063</v>
      </c>
      <c r="K340" s="44"/>
      <c r="L340" s="44"/>
    </row>
    <row r="341" spans="1:12" ht="31.5" x14ac:dyDescent="0.25">
      <c r="A341" s="12" t="s">
        <v>351</v>
      </c>
      <c r="B341" s="47" t="s">
        <v>716</v>
      </c>
      <c r="C341" s="9">
        <v>1731690</v>
      </c>
      <c r="D341" s="44"/>
      <c r="E341" s="15"/>
      <c r="F341" s="3"/>
      <c r="G341" s="19"/>
      <c r="H341" s="44"/>
      <c r="I341" s="45">
        <v>1680</v>
      </c>
      <c r="J341" s="9">
        <v>1731690</v>
      </c>
      <c r="K341" s="44"/>
      <c r="L341" s="44"/>
    </row>
    <row r="342" spans="1:12" ht="31.5" x14ac:dyDescent="0.25">
      <c r="A342" s="12" t="s">
        <v>352</v>
      </c>
      <c r="B342" s="47" t="s">
        <v>717</v>
      </c>
      <c r="C342" s="9">
        <v>3442530</v>
      </c>
      <c r="D342" s="9">
        <v>3442530</v>
      </c>
      <c r="E342" s="15"/>
      <c r="F342" s="3"/>
      <c r="G342" s="19"/>
      <c r="H342" s="3"/>
      <c r="I342" s="45"/>
      <c r="J342" s="3"/>
      <c r="K342" s="3"/>
      <c r="L342" s="3"/>
    </row>
    <row r="343" spans="1:12" ht="31.5" x14ac:dyDescent="0.25">
      <c r="A343" s="12" t="s">
        <v>353</v>
      </c>
      <c r="B343" s="47" t="s">
        <v>718</v>
      </c>
      <c r="C343" s="9">
        <v>1889878.0000000002</v>
      </c>
      <c r="D343" s="44"/>
      <c r="E343" s="15"/>
      <c r="F343" s="3"/>
      <c r="G343" s="19"/>
      <c r="H343" s="44"/>
      <c r="I343" s="45">
        <v>1780</v>
      </c>
      <c r="J343" s="9">
        <v>1889878.0000000002</v>
      </c>
      <c r="K343" s="44"/>
      <c r="L343" s="44"/>
    </row>
    <row r="344" spans="1:12" ht="31.5" x14ac:dyDescent="0.25">
      <c r="A344" s="12" t="s">
        <v>354</v>
      </c>
      <c r="B344" s="29" t="s">
        <v>719</v>
      </c>
      <c r="C344" s="9">
        <v>5245500</v>
      </c>
      <c r="D344" s="9">
        <v>5245500</v>
      </c>
      <c r="E344" s="14"/>
      <c r="F344" s="3"/>
      <c r="G344" s="16"/>
      <c r="H344" s="3"/>
      <c r="I344" s="45"/>
      <c r="J344" s="3"/>
      <c r="K344" s="3"/>
      <c r="L344" s="3"/>
    </row>
    <row r="345" spans="1:12" ht="31.5" x14ac:dyDescent="0.25">
      <c r="A345" s="12" t="s">
        <v>355</v>
      </c>
      <c r="B345" s="29" t="s">
        <v>720</v>
      </c>
      <c r="C345" s="9">
        <v>1494090</v>
      </c>
      <c r="D345" s="9">
        <v>1494090</v>
      </c>
      <c r="E345" s="14"/>
      <c r="F345" s="3"/>
      <c r="G345" s="16"/>
      <c r="H345" s="3"/>
      <c r="I345" s="45"/>
      <c r="J345" s="3"/>
      <c r="K345" s="3"/>
      <c r="L345" s="3"/>
    </row>
    <row r="346" spans="1:12" ht="31.5" x14ac:dyDescent="0.25">
      <c r="A346" s="12" t="s">
        <v>356</v>
      </c>
      <c r="B346" s="28" t="s">
        <v>721</v>
      </c>
      <c r="C346" s="9">
        <v>728105</v>
      </c>
      <c r="D346" s="44"/>
      <c r="E346" s="18"/>
      <c r="F346" s="3"/>
      <c r="G346" s="17"/>
      <c r="H346" s="44"/>
      <c r="I346" s="45">
        <v>335</v>
      </c>
      <c r="J346" s="9">
        <v>728105</v>
      </c>
      <c r="K346" s="44"/>
      <c r="L346" s="44"/>
    </row>
    <row r="347" spans="1:12" ht="31.5" x14ac:dyDescent="0.25">
      <c r="A347" s="12" t="s">
        <v>357</v>
      </c>
      <c r="B347" s="28" t="s">
        <v>722</v>
      </c>
      <c r="C347" s="9">
        <v>6827730</v>
      </c>
      <c r="D347" s="9">
        <v>6827730</v>
      </c>
      <c r="E347" s="18"/>
      <c r="F347" s="3"/>
      <c r="G347" s="17"/>
      <c r="H347" s="3"/>
      <c r="I347" s="45"/>
      <c r="J347" s="3"/>
      <c r="K347" s="3"/>
      <c r="L347" s="3"/>
    </row>
    <row r="348" spans="1:12" ht="31.5" x14ac:dyDescent="0.25">
      <c r="A348" s="12" t="s">
        <v>358</v>
      </c>
      <c r="B348" s="28" t="s">
        <v>723</v>
      </c>
      <c r="C348" s="9">
        <v>8845200</v>
      </c>
      <c r="D348" s="9">
        <v>8845200</v>
      </c>
      <c r="E348" s="18"/>
      <c r="F348" s="3"/>
      <c r="G348" s="17"/>
      <c r="H348" s="3"/>
      <c r="I348" s="45"/>
      <c r="J348" s="3"/>
      <c r="K348" s="3"/>
      <c r="L348" s="3"/>
    </row>
    <row r="349" spans="1:12" ht="31.5" x14ac:dyDescent="0.25">
      <c r="A349" s="12" t="s">
        <v>359</v>
      </c>
      <c r="B349" s="47" t="s">
        <v>724</v>
      </c>
      <c r="C349" s="9">
        <v>7113210</v>
      </c>
      <c r="D349" s="9">
        <v>7113210</v>
      </c>
      <c r="E349" s="23"/>
      <c r="F349" s="3"/>
      <c r="G349" s="17"/>
      <c r="H349" s="3"/>
      <c r="I349" s="45"/>
      <c r="J349" s="3"/>
      <c r="K349" s="3"/>
      <c r="L349" s="3"/>
    </row>
    <row r="350" spans="1:12" ht="31.5" x14ac:dyDescent="0.25">
      <c r="A350" s="12" t="s">
        <v>360</v>
      </c>
      <c r="B350" s="43" t="s">
        <v>725</v>
      </c>
      <c r="C350" s="9">
        <v>2095200</v>
      </c>
      <c r="D350" s="44"/>
      <c r="E350" s="7"/>
      <c r="F350" s="3"/>
      <c r="G350" s="8">
        <v>873</v>
      </c>
      <c r="H350" s="9">
        <v>2095200</v>
      </c>
      <c r="I350" s="45"/>
      <c r="J350" s="44"/>
      <c r="K350" s="44"/>
      <c r="L350" s="44"/>
    </row>
    <row r="351" spans="1:12" ht="31.5" x14ac:dyDescent="0.25">
      <c r="A351" s="12" t="s">
        <v>361</v>
      </c>
      <c r="B351" s="43" t="s">
        <v>726</v>
      </c>
      <c r="C351" s="9">
        <v>20000000</v>
      </c>
      <c r="D351" s="44"/>
      <c r="E351" s="7"/>
      <c r="F351" s="3"/>
      <c r="G351" s="19"/>
      <c r="H351" s="44"/>
      <c r="I351" s="45"/>
      <c r="J351" s="9"/>
      <c r="K351" s="9">
        <v>1315.68</v>
      </c>
      <c r="L351" s="9">
        <v>20000000</v>
      </c>
    </row>
    <row r="352" spans="1:12" ht="31.5" x14ac:dyDescent="0.25">
      <c r="A352" s="12" t="s">
        <v>362</v>
      </c>
      <c r="B352" s="58" t="s">
        <v>727</v>
      </c>
      <c r="C352" s="9">
        <v>1934400</v>
      </c>
      <c r="D352" s="44"/>
      <c r="E352" s="14"/>
      <c r="F352" s="3"/>
      <c r="G352" s="8">
        <v>806</v>
      </c>
      <c r="H352" s="9">
        <v>1934400</v>
      </c>
      <c r="I352" s="45"/>
      <c r="J352" s="44"/>
      <c r="K352" s="44"/>
      <c r="L352" s="44"/>
    </row>
    <row r="353" spans="1:12" ht="31.5" x14ac:dyDescent="0.25">
      <c r="A353" s="12" t="s">
        <v>363</v>
      </c>
      <c r="B353" s="58" t="s">
        <v>728</v>
      </c>
      <c r="C353" s="9">
        <v>921600</v>
      </c>
      <c r="D353" s="44"/>
      <c r="E353" s="14"/>
      <c r="F353" s="3"/>
      <c r="G353" s="8">
        <v>384</v>
      </c>
      <c r="H353" s="9">
        <v>921600</v>
      </c>
      <c r="I353" s="45"/>
      <c r="J353" s="44"/>
      <c r="K353" s="44"/>
      <c r="L353" s="44"/>
    </row>
    <row r="354" spans="1:12" ht="31.5" x14ac:dyDescent="0.25">
      <c r="A354" s="12" t="s">
        <v>364</v>
      </c>
      <c r="B354" s="58" t="s">
        <v>729</v>
      </c>
      <c r="C354" s="9">
        <v>2344800</v>
      </c>
      <c r="D354" s="44"/>
      <c r="E354" s="14"/>
      <c r="F354" s="3"/>
      <c r="G354" s="8">
        <v>977</v>
      </c>
      <c r="H354" s="9">
        <v>2344800</v>
      </c>
      <c r="I354" s="45"/>
      <c r="J354" s="44"/>
      <c r="K354" s="44"/>
      <c r="L354" s="44"/>
    </row>
    <row r="355" spans="1:12" ht="31.5" x14ac:dyDescent="0.25">
      <c r="A355" s="12" t="s">
        <v>365</v>
      </c>
      <c r="B355" s="58" t="s">
        <v>730</v>
      </c>
      <c r="C355" s="9">
        <v>1080000</v>
      </c>
      <c r="D355" s="44"/>
      <c r="E355" s="14"/>
      <c r="F355" s="3"/>
      <c r="G355" s="8">
        <v>450</v>
      </c>
      <c r="H355" s="9">
        <v>1080000</v>
      </c>
      <c r="I355" s="45"/>
      <c r="J355" s="44"/>
      <c r="K355" s="44"/>
      <c r="L355" s="44"/>
    </row>
    <row r="356" spans="1:12" ht="31.5" x14ac:dyDescent="0.25">
      <c r="A356" s="12" t="s">
        <v>366</v>
      </c>
      <c r="B356" s="61" t="s">
        <v>731</v>
      </c>
      <c r="C356" s="9">
        <v>1356225</v>
      </c>
      <c r="D356" s="9">
        <v>1356225</v>
      </c>
      <c r="E356" s="15"/>
      <c r="F356" s="3"/>
      <c r="G356" s="19"/>
      <c r="H356" s="3"/>
      <c r="I356" s="45"/>
      <c r="J356" s="3"/>
      <c r="K356" s="3"/>
      <c r="L356" s="3"/>
    </row>
    <row r="357" spans="1:12" ht="31.5" x14ac:dyDescent="0.25">
      <c r="A357" s="12" t="s">
        <v>367</v>
      </c>
      <c r="B357" s="28" t="s">
        <v>732</v>
      </c>
      <c r="C357" s="9">
        <v>2860350</v>
      </c>
      <c r="D357" s="44"/>
      <c r="E357" s="18"/>
      <c r="F357" s="3"/>
      <c r="G357" s="17"/>
      <c r="H357" s="44"/>
      <c r="I357" s="45">
        <v>2974.7</v>
      </c>
      <c r="J357" s="9">
        <v>2860350</v>
      </c>
      <c r="K357" s="44"/>
      <c r="L357" s="44"/>
    </row>
    <row r="358" spans="1:12" ht="31.5" x14ac:dyDescent="0.25">
      <c r="A358" s="12" t="s">
        <v>368</v>
      </c>
      <c r="B358" s="28" t="s">
        <v>733</v>
      </c>
      <c r="C358" s="9">
        <v>1515900</v>
      </c>
      <c r="D358" s="44"/>
      <c r="E358" s="18"/>
      <c r="F358" s="3"/>
      <c r="G358" s="17"/>
      <c r="H358" s="44"/>
      <c r="I358" s="45">
        <v>1965.5</v>
      </c>
      <c r="J358" s="9">
        <v>1515900</v>
      </c>
      <c r="K358" s="44"/>
      <c r="L358" s="44"/>
    </row>
    <row r="359" spans="1:12" ht="31.5" x14ac:dyDescent="0.25">
      <c r="A359" s="12" t="s">
        <v>369</v>
      </c>
      <c r="B359" s="28" t="s">
        <v>734</v>
      </c>
      <c r="C359" s="9">
        <v>1047392</v>
      </c>
      <c r="D359" s="44"/>
      <c r="E359" s="18"/>
      <c r="F359" s="3"/>
      <c r="G359" s="17"/>
      <c r="H359" s="44"/>
      <c r="I359" s="45">
        <v>655.20000000000005</v>
      </c>
      <c r="J359" s="9">
        <v>1047392</v>
      </c>
      <c r="K359" s="44"/>
      <c r="L359" s="44"/>
    </row>
    <row r="360" spans="1:12" ht="31.5" x14ac:dyDescent="0.25">
      <c r="A360" s="12" t="s">
        <v>370</v>
      </c>
      <c r="B360" s="61" t="s">
        <v>735</v>
      </c>
      <c r="C360" s="9">
        <v>136036</v>
      </c>
      <c r="D360" s="44"/>
      <c r="E360" s="15"/>
      <c r="F360" s="3"/>
      <c r="G360" s="19"/>
      <c r="H360" s="44"/>
      <c r="I360" s="45">
        <v>495</v>
      </c>
      <c r="J360" s="9">
        <v>136036</v>
      </c>
      <c r="K360" s="44"/>
      <c r="L360" s="44"/>
    </row>
    <row r="361" spans="1:12" ht="31.5" x14ac:dyDescent="0.25">
      <c r="A361" s="12" t="s">
        <v>371</v>
      </c>
      <c r="B361" s="61" t="s">
        <v>736</v>
      </c>
      <c r="C361" s="9">
        <v>350415</v>
      </c>
      <c r="D361" s="9">
        <v>350415</v>
      </c>
      <c r="E361" s="15"/>
      <c r="F361" s="3"/>
      <c r="G361" s="19"/>
      <c r="H361" s="3"/>
      <c r="I361" s="45"/>
      <c r="J361" s="3"/>
      <c r="K361" s="3"/>
      <c r="L361" s="3"/>
    </row>
    <row r="362" spans="1:12" ht="31.5" x14ac:dyDescent="0.25">
      <c r="A362" s="12" t="s">
        <v>372</v>
      </c>
      <c r="B362" s="61" t="s">
        <v>737</v>
      </c>
      <c r="C362" s="9">
        <v>392145</v>
      </c>
      <c r="D362" s="9">
        <v>392145</v>
      </c>
      <c r="E362" s="15"/>
      <c r="F362" s="3"/>
      <c r="G362" s="19"/>
      <c r="H362" s="3"/>
      <c r="I362" s="45"/>
      <c r="J362" s="3"/>
      <c r="K362" s="3"/>
      <c r="L362" s="3"/>
    </row>
    <row r="363" spans="1:12" ht="31.5" x14ac:dyDescent="0.25">
      <c r="A363" s="12" t="s">
        <v>373</v>
      </c>
      <c r="B363" s="48" t="s">
        <v>738</v>
      </c>
      <c r="C363" s="9">
        <v>1816035</v>
      </c>
      <c r="D363" s="9">
        <v>1816035</v>
      </c>
      <c r="E363" s="15"/>
      <c r="F363" s="3"/>
      <c r="G363" s="19"/>
      <c r="H363" s="3"/>
      <c r="I363" s="45"/>
      <c r="J363" s="3"/>
      <c r="K363" s="3"/>
      <c r="L363" s="3"/>
    </row>
    <row r="364" spans="1:12" ht="31.5" x14ac:dyDescent="0.25">
      <c r="A364" s="12" t="s">
        <v>374</v>
      </c>
      <c r="B364" s="48" t="s">
        <v>739</v>
      </c>
      <c r="C364" s="9">
        <v>1194575</v>
      </c>
      <c r="D364" s="44"/>
      <c r="E364" s="15"/>
      <c r="F364" s="3"/>
      <c r="G364" s="19"/>
      <c r="H364" s="44"/>
      <c r="I364" s="45">
        <v>1907</v>
      </c>
      <c r="J364" s="9">
        <v>1194575</v>
      </c>
      <c r="K364" s="44"/>
      <c r="L364" s="44"/>
    </row>
    <row r="365" spans="1:12" ht="31.5" x14ac:dyDescent="0.25">
      <c r="A365" s="12" t="s">
        <v>375</v>
      </c>
      <c r="B365" s="57" t="s">
        <v>740</v>
      </c>
      <c r="C365" s="9">
        <v>1125360</v>
      </c>
      <c r="D365" s="44"/>
      <c r="E365" s="11"/>
      <c r="F365" s="3"/>
      <c r="G365" s="8">
        <v>468.9</v>
      </c>
      <c r="H365" s="9">
        <v>1125360</v>
      </c>
      <c r="I365" s="45"/>
      <c r="J365" s="44"/>
      <c r="K365" s="44"/>
      <c r="L365" s="44"/>
    </row>
    <row r="366" spans="1:12" ht="31.5" x14ac:dyDescent="0.25">
      <c r="A366" s="12" t="s">
        <v>376</v>
      </c>
      <c r="B366" s="46" t="s">
        <v>741</v>
      </c>
      <c r="C366" s="9">
        <v>7200000</v>
      </c>
      <c r="D366" s="44"/>
      <c r="E366" s="18">
        <v>4</v>
      </c>
      <c r="F366" s="9">
        <v>7200000</v>
      </c>
      <c r="G366" s="19"/>
      <c r="H366" s="44"/>
      <c r="I366" s="45"/>
      <c r="J366" s="44"/>
      <c r="K366" s="44"/>
      <c r="L366" s="44"/>
    </row>
    <row r="367" spans="1:12" ht="31.5" x14ac:dyDescent="0.25">
      <c r="A367" s="12" t="s">
        <v>377</v>
      </c>
      <c r="B367" s="53" t="s">
        <v>742</v>
      </c>
      <c r="C367" s="9">
        <v>1463760</v>
      </c>
      <c r="D367" s="44"/>
      <c r="E367" s="23"/>
      <c r="F367" s="3"/>
      <c r="G367" s="8">
        <v>609.9</v>
      </c>
      <c r="H367" s="9">
        <v>1463760</v>
      </c>
      <c r="I367" s="45"/>
      <c r="J367" s="44"/>
      <c r="K367" s="44"/>
      <c r="L367" s="44"/>
    </row>
    <row r="368" spans="1:12" ht="31.5" x14ac:dyDescent="0.25">
      <c r="A368" s="12" t="s">
        <v>378</v>
      </c>
      <c r="B368" s="47" t="s">
        <v>743</v>
      </c>
      <c r="C368" s="9">
        <v>1217366</v>
      </c>
      <c r="D368" s="44"/>
      <c r="E368" s="15"/>
      <c r="F368" s="3"/>
      <c r="G368" s="19"/>
      <c r="H368" s="44"/>
      <c r="I368" s="45">
        <v>1592</v>
      </c>
      <c r="J368" s="9">
        <v>1217366</v>
      </c>
      <c r="K368" s="44"/>
      <c r="L368" s="44"/>
    </row>
    <row r="369" spans="1:12" ht="31.5" x14ac:dyDescent="0.25">
      <c r="A369" s="12" t="s">
        <v>379</v>
      </c>
      <c r="B369" s="28" t="s">
        <v>744</v>
      </c>
      <c r="C369" s="9">
        <v>2471235</v>
      </c>
      <c r="D369" s="9">
        <v>2471235</v>
      </c>
      <c r="E369" s="18"/>
      <c r="F369" s="3"/>
      <c r="G369" s="17"/>
      <c r="H369" s="3"/>
      <c r="I369" s="45"/>
      <c r="J369" s="3"/>
      <c r="K369" s="3"/>
      <c r="L369" s="3"/>
    </row>
    <row r="370" spans="1:12" ht="31.5" x14ac:dyDescent="0.25">
      <c r="A370" s="12" t="s">
        <v>380</v>
      </c>
      <c r="B370" s="43" t="s">
        <v>745</v>
      </c>
      <c r="C370" s="9">
        <v>2079600</v>
      </c>
      <c r="D370" s="44"/>
      <c r="E370" s="7"/>
      <c r="F370" s="3"/>
      <c r="G370" s="8">
        <v>866.5</v>
      </c>
      <c r="H370" s="9">
        <v>2079600</v>
      </c>
      <c r="I370" s="45"/>
      <c r="J370" s="44"/>
      <c r="K370" s="44"/>
      <c r="L370" s="44"/>
    </row>
    <row r="371" spans="1:12" ht="31.5" x14ac:dyDescent="0.25">
      <c r="A371" s="12" t="s">
        <v>381</v>
      </c>
      <c r="B371" s="48" t="s">
        <v>746</v>
      </c>
      <c r="C371" s="9">
        <v>808080</v>
      </c>
      <c r="D371" s="44"/>
      <c r="E371" s="15"/>
      <c r="F371" s="3"/>
      <c r="G371" s="8">
        <v>336.7</v>
      </c>
      <c r="H371" s="9">
        <v>808080</v>
      </c>
      <c r="I371" s="45"/>
      <c r="J371" s="44"/>
      <c r="K371" s="44"/>
      <c r="L371" s="44"/>
    </row>
    <row r="372" spans="1:12" ht="31.5" x14ac:dyDescent="0.25">
      <c r="A372" s="12" t="s">
        <v>382</v>
      </c>
      <c r="B372" s="58" t="s">
        <v>747</v>
      </c>
      <c r="C372" s="9">
        <v>255000</v>
      </c>
      <c r="D372" s="44"/>
      <c r="E372" s="14"/>
      <c r="F372" s="3"/>
      <c r="G372" s="8">
        <v>170</v>
      </c>
      <c r="H372" s="9">
        <v>255000</v>
      </c>
      <c r="I372" s="45"/>
      <c r="J372" s="44"/>
      <c r="K372" s="44"/>
      <c r="L372" s="44"/>
    </row>
    <row r="373" spans="1:12" ht="31.5" x14ac:dyDescent="0.25">
      <c r="A373" s="12" t="s">
        <v>383</v>
      </c>
      <c r="B373" s="47" t="s">
        <v>748</v>
      </c>
      <c r="C373" s="9">
        <v>1138840</v>
      </c>
      <c r="D373" s="44"/>
      <c r="E373" s="15"/>
      <c r="F373" s="3"/>
      <c r="G373" s="19"/>
      <c r="H373" s="44"/>
      <c r="I373" s="45">
        <v>61</v>
      </c>
      <c r="J373" s="9">
        <v>1138840</v>
      </c>
      <c r="K373" s="44"/>
      <c r="L373" s="44"/>
    </row>
    <row r="374" spans="1:12" ht="31.5" x14ac:dyDescent="0.25">
      <c r="A374" s="12" t="s">
        <v>384</v>
      </c>
      <c r="B374" s="47" t="s">
        <v>749</v>
      </c>
      <c r="C374" s="9">
        <v>1147005</v>
      </c>
      <c r="D374" s="44"/>
      <c r="E374" s="15"/>
      <c r="F374" s="3"/>
      <c r="G374" s="19"/>
      <c r="H374" s="44"/>
      <c r="I374" s="45">
        <v>67</v>
      </c>
      <c r="J374" s="9">
        <v>1147005</v>
      </c>
      <c r="K374" s="44"/>
      <c r="L374" s="44"/>
    </row>
  </sheetData>
  <mergeCells count="9">
    <mergeCell ref="A7:B7"/>
    <mergeCell ref="K4:L4"/>
    <mergeCell ref="A1:L1"/>
    <mergeCell ref="E4:F4"/>
    <mergeCell ref="G4:H4"/>
    <mergeCell ref="I4:J4"/>
    <mergeCell ref="B3:B5"/>
    <mergeCell ref="A3:A5"/>
    <mergeCell ref="C3:L3"/>
  </mergeCells>
  <pageMargins left="0.28999999999999998" right="0.21" top="0.34" bottom="0.34" header="0.27" footer="0.22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Лист2.1</vt:lpstr>
      <vt:lpstr>Лист2</vt:lpstr>
      <vt:lpstr>Лист3</vt:lpstr>
      <vt:lpstr>Лист1!Область_печати</vt:lpstr>
      <vt:lpstr>Лист2!Область_печати</vt:lpstr>
      <vt:lpstr>Лист2.1!Область_печати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 Алексей Борисович</dc:creator>
  <cp:lastModifiedBy>Гуженкова Наталья Петровна</cp:lastModifiedBy>
  <cp:lastPrinted>2015-12-23T09:44:06Z</cp:lastPrinted>
  <dcterms:created xsi:type="dcterms:W3CDTF">2013-12-02T11:34:07Z</dcterms:created>
  <dcterms:modified xsi:type="dcterms:W3CDTF">2016-01-11T05:21:51Z</dcterms:modified>
</cp:coreProperties>
</file>